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10" windowWidth="11340" windowHeight="6165"/>
  </bookViews>
  <sheets>
    <sheet name="Return Data" sheetId="1" r:id="rId1"/>
    <sheet name="Header" sheetId="2" r:id="rId2"/>
    <sheet name="By Code-Location Codes &amp; Rates" sheetId="5" r:id="rId3"/>
  </sheets>
  <definedNames>
    <definedName name="_xlnm._FilterDatabase" localSheetId="2" hidden="1">'By Code-Location Codes &amp; Rates'!$A$2:$AQ$760</definedName>
    <definedName name="_xlnm._FilterDatabase" localSheetId="0" hidden="1">'Return Data'!$A$2:$AZ$295</definedName>
  </definedNames>
  <calcPr calcId="145621"/>
</workbook>
</file>

<file path=xl/calcChain.xml><?xml version="1.0" encoding="utf-8"?>
<calcChain xmlns="http://schemas.openxmlformats.org/spreadsheetml/2006/main">
  <c r="AZ86" i="1" l="1"/>
  <c r="AM153" i="1" l="1"/>
  <c r="AQ153" i="1"/>
  <c r="AT100" i="1" l="1"/>
  <c r="AU100" i="1" s="1"/>
  <c r="AG100" i="1"/>
  <c r="AJ100" i="1" s="1"/>
  <c r="AU99" i="1"/>
  <c r="AG99" i="1"/>
  <c r="AJ99" i="1" s="1"/>
  <c r="T99" i="1"/>
  <c r="AH100" i="1" s="1"/>
  <c r="AT140" i="1"/>
  <c r="AU140" i="1" s="1"/>
  <c r="AD140" i="1"/>
  <c r="AC140" i="1"/>
  <c r="AA140" i="1"/>
  <c r="Z140" i="1"/>
  <c r="Y140" i="1"/>
  <c r="X140" i="1"/>
  <c r="W140" i="1"/>
  <c r="V140" i="1"/>
  <c r="U140" i="1"/>
  <c r="AT139" i="1"/>
  <c r="AU139" i="1" s="1"/>
  <c r="AE139" i="1"/>
  <c r="AE140" i="1" s="1"/>
  <c r="AD139" i="1"/>
  <c r="AC139" i="1"/>
  <c r="AA139" i="1"/>
  <c r="Z139" i="1"/>
  <c r="Y139" i="1"/>
  <c r="X139" i="1"/>
  <c r="W139" i="1"/>
  <c r="U139" i="1"/>
  <c r="AT138" i="1"/>
  <c r="AU138" i="1" s="1"/>
  <c r="AG138" i="1"/>
  <c r="AJ138" i="1" s="1"/>
  <c r="AT137" i="1"/>
  <c r="AU137" i="1" s="1"/>
  <c r="AG137" i="1"/>
  <c r="AJ137" i="1" s="1"/>
  <c r="AU136" i="1"/>
  <c r="AG136" i="1"/>
  <c r="AJ136" i="1" s="1"/>
  <c r="T136" i="1"/>
  <c r="AH139" i="1" s="1"/>
  <c r="AT117" i="1"/>
  <c r="AU117" i="1" s="1"/>
  <c r="AD117" i="1"/>
  <c r="AC117" i="1"/>
  <c r="AA117" i="1"/>
  <c r="Z117" i="1"/>
  <c r="Y117" i="1"/>
  <c r="X117" i="1"/>
  <c r="W117" i="1"/>
  <c r="V117" i="1"/>
  <c r="U117" i="1"/>
  <c r="AT116" i="1"/>
  <c r="AU116" i="1" s="1"/>
  <c r="AE116" i="1"/>
  <c r="AE117" i="1" s="1"/>
  <c r="AD116" i="1"/>
  <c r="AC116" i="1"/>
  <c r="AA116" i="1"/>
  <c r="Z116" i="1"/>
  <c r="Y116" i="1"/>
  <c r="X116" i="1"/>
  <c r="W116" i="1"/>
  <c r="U116" i="1"/>
  <c r="AT115" i="1"/>
  <c r="AU115" i="1" s="1"/>
  <c r="AG115" i="1"/>
  <c r="AJ115" i="1" s="1"/>
  <c r="AT114" i="1"/>
  <c r="AU114" i="1" s="1"/>
  <c r="AG114" i="1"/>
  <c r="AJ114" i="1" s="1"/>
  <c r="AU113" i="1"/>
  <c r="AG113" i="1"/>
  <c r="AJ113" i="1" s="1"/>
  <c r="T113" i="1"/>
  <c r="AH117" i="1" s="1"/>
  <c r="AL100" i="1" l="1"/>
  <c r="AN100" i="1" s="1"/>
  <c r="AP100" i="1" s="1"/>
  <c r="AH99" i="1"/>
  <c r="AL99" i="1" s="1"/>
  <c r="AN99" i="1" s="1"/>
  <c r="AP99" i="1" s="1"/>
  <c r="T100" i="1"/>
  <c r="AG139" i="1"/>
  <c r="AJ139" i="1" s="1"/>
  <c r="AL139" i="1" s="1"/>
  <c r="AN139" i="1" s="1"/>
  <c r="AP139" i="1" s="1"/>
  <c r="AR139" i="1" s="1"/>
  <c r="AS139" i="1" s="1"/>
  <c r="AV139" i="1" s="1"/>
  <c r="AY139" i="1" s="1"/>
  <c r="AG140" i="1"/>
  <c r="AJ140" i="1" s="1"/>
  <c r="AH140" i="1"/>
  <c r="AG116" i="1"/>
  <c r="AJ116" i="1" s="1"/>
  <c r="T137" i="1"/>
  <c r="AH137" i="1"/>
  <c r="AL137" i="1" s="1"/>
  <c r="AN137" i="1" s="1"/>
  <c r="AP137" i="1" s="1"/>
  <c r="T140" i="1"/>
  <c r="T139" i="1"/>
  <c r="AH136" i="1"/>
  <c r="AL136" i="1" s="1"/>
  <c r="AN136" i="1" s="1"/>
  <c r="AP136" i="1" s="1"/>
  <c r="T138" i="1"/>
  <c r="AH138" i="1"/>
  <c r="AL138" i="1" s="1"/>
  <c r="AN138" i="1" s="1"/>
  <c r="AP138" i="1" s="1"/>
  <c r="AG117" i="1"/>
  <c r="AJ117" i="1" s="1"/>
  <c r="AL117" i="1" s="1"/>
  <c r="AN117" i="1" s="1"/>
  <c r="AP117" i="1" s="1"/>
  <c r="AH113" i="1"/>
  <c r="AL113" i="1" s="1"/>
  <c r="AN113" i="1" s="1"/>
  <c r="AP113" i="1" s="1"/>
  <c r="T115" i="1"/>
  <c r="AH115" i="1"/>
  <c r="AL115" i="1" s="1"/>
  <c r="AN115" i="1" s="1"/>
  <c r="AP115" i="1" s="1"/>
  <c r="AH116" i="1"/>
  <c r="T114" i="1"/>
  <c r="AH114" i="1"/>
  <c r="AL114" i="1" s="1"/>
  <c r="AN114" i="1" s="1"/>
  <c r="AP114" i="1" s="1"/>
  <c r="T116" i="1"/>
  <c r="T117" i="1"/>
  <c r="AR100" i="1" l="1"/>
  <c r="AS100" i="1" s="1"/>
  <c r="AV100" i="1" s="1"/>
  <c r="AY100" i="1" s="1"/>
  <c r="AL140" i="1"/>
  <c r="AN140" i="1" s="1"/>
  <c r="AP140" i="1" s="1"/>
  <c r="AR140" i="1" s="1"/>
  <c r="AS140" i="1" s="1"/>
  <c r="AV140" i="1" s="1"/>
  <c r="AY140" i="1" s="1"/>
  <c r="AR99" i="1"/>
  <c r="AS99" i="1" s="1"/>
  <c r="AV99" i="1" s="1"/>
  <c r="AY99" i="1" s="1"/>
  <c r="AL116" i="1"/>
  <c r="AN116" i="1" s="1"/>
  <c r="AP116" i="1" s="1"/>
  <c r="AR116" i="1" s="1"/>
  <c r="AS116" i="1" s="1"/>
  <c r="AV116" i="1" s="1"/>
  <c r="AY116" i="1" s="1"/>
  <c r="AR138" i="1"/>
  <c r="AS138" i="1" s="1"/>
  <c r="AV138" i="1" s="1"/>
  <c r="AY138" i="1" s="1"/>
  <c r="AR136" i="1"/>
  <c r="AS136" i="1" s="1"/>
  <c r="AV136" i="1" s="1"/>
  <c r="AY136" i="1" s="1"/>
  <c r="AR137" i="1"/>
  <c r="AS137" i="1" s="1"/>
  <c r="AV137" i="1" s="1"/>
  <c r="AY137" i="1" s="1"/>
  <c r="AR115" i="1"/>
  <c r="AS115" i="1" s="1"/>
  <c r="AV115" i="1" s="1"/>
  <c r="AY115" i="1" s="1"/>
  <c r="AR114" i="1"/>
  <c r="AS114" i="1" s="1"/>
  <c r="AV114" i="1" s="1"/>
  <c r="AY114" i="1" s="1"/>
  <c r="AR113" i="1"/>
  <c r="AS113" i="1" s="1"/>
  <c r="AV113" i="1" s="1"/>
  <c r="AY113" i="1" s="1"/>
  <c r="AR117" i="1"/>
  <c r="AS117" i="1" s="1"/>
  <c r="AV117" i="1" s="1"/>
  <c r="AY117" i="1" s="1"/>
  <c r="AZ99" i="1" l="1"/>
  <c r="AZ136" i="1"/>
  <c r="AZ113" i="1"/>
  <c r="AT48" i="1"/>
  <c r="AU48" i="1" s="1"/>
  <c r="AG48" i="1"/>
  <c r="AJ48" i="1" s="1"/>
  <c r="AT47" i="1"/>
  <c r="AU47" i="1" s="1"/>
  <c r="AG47" i="1"/>
  <c r="AJ47" i="1" s="1"/>
  <c r="AU46" i="1"/>
  <c r="AG46" i="1"/>
  <c r="AJ46" i="1" s="1"/>
  <c r="T46" i="1"/>
  <c r="AH48" i="1" s="1"/>
  <c r="AL48" i="1" l="1"/>
  <c r="AN48" i="1" s="1"/>
  <c r="AP48" i="1" s="1"/>
  <c r="AR48" i="1" s="1"/>
  <c r="AS48" i="1" s="1"/>
  <c r="AV48" i="1" s="1"/>
  <c r="AY48" i="1" s="1"/>
  <c r="T47" i="1"/>
  <c r="AH47" i="1"/>
  <c r="AL47" i="1" s="1"/>
  <c r="AN47" i="1" s="1"/>
  <c r="AP47" i="1" s="1"/>
  <c r="AR47" i="1" s="1"/>
  <c r="AS47" i="1" s="1"/>
  <c r="AV47" i="1" s="1"/>
  <c r="AY47" i="1" s="1"/>
  <c r="AH46" i="1"/>
  <c r="AL46" i="1" s="1"/>
  <c r="AN46" i="1" s="1"/>
  <c r="AP46" i="1" s="1"/>
  <c r="T48" i="1"/>
  <c r="AR46" i="1" l="1"/>
  <c r="AS46" i="1" s="1"/>
  <c r="AV46" i="1" s="1"/>
  <c r="AY46" i="1" s="1"/>
  <c r="AZ46" i="1" s="1"/>
  <c r="W63" i="1"/>
  <c r="X63" i="1"/>
  <c r="Y63" i="1"/>
  <c r="Z63" i="1"/>
  <c r="AA63" i="1"/>
  <c r="V63" i="1"/>
  <c r="U63" i="1"/>
  <c r="AT33" i="1" l="1"/>
  <c r="AU33" i="1" s="1"/>
  <c r="AD33" i="1"/>
  <c r="AC33" i="1"/>
  <c r="AA33" i="1"/>
  <c r="Z33" i="1"/>
  <c r="Y33" i="1"/>
  <c r="X33" i="1"/>
  <c r="W33" i="1"/>
  <c r="V33" i="1"/>
  <c r="U33" i="1"/>
  <c r="AT32" i="1"/>
  <c r="AU32" i="1" s="1"/>
  <c r="AE32" i="1"/>
  <c r="AE33" i="1" s="1"/>
  <c r="AD32" i="1"/>
  <c r="AC32" i="1"/>
  <c r="AA32" i="1"/>
  <c r="Z32" i="1"/>
  <c r="Y32" i="1"/>
  <c r="X32" i="1"/>
  <c r="W32" i="1"/>
  <c r="U32" i="1"/>
  <c r="AU31" i="1"/>
  <c r="AG31" i="1"/>
  <c r="AJ31" i="1" s="1"/>
  <c r="T31" i="1"/>
  <c r="AH33" i="1" s="1"/>
  <c r="AT21" i="1"/>
  <c r="AU21" i="1" s="1"/>
  <c r="AD21" i="1"/>
  <c r="AC21" i="1"/>
  <c r="AA21" i="1"/>
  <c r="Z21" i="1"/>
  <c r="Y21" i="1"/>
  <c r="X21" i="1"/>
  <c r="W21" i="1"/>
  <c r="V21" i="1"/>
  <c r="U21" i="1"/>
  <c r="AT20" i="1"/>
  <c r="AU20" i="1" s="1"/>
  <c r="AE20" i="1"/>
  <c r="AE21" i="1" s="1"/>
  <c r="AD20" i="1"/>
  <c r="AC20" i="1"/>
  <c r="AA20" i="1"/>
  <c r="Z20" i="1"/>
  <c r="Y20" i="1"/>
  <c r="X20" i="1"/>
  <c r="W20" i="1"/>
  <c r="U20" i="1"/>
  <c r="AU19" i="1"/>
  <c r="AG19" i="1"/>
  <c r="AJ19" i="1" s="1"/>
  <c r="T19" i="1"/>
  <c r="AH21" i="1" s="1"/>
  <c r="AG20" i="1" l="1"/>
  <c r="AJ20" i="1" s="1"/>
  <c r="AG32" i="1"/>
  <c r="AJ32" i="1" s="1"/>
  <c r="AG33" i="1"/>
  <c r="AJ33" i="1" s="1"/>
  <c r="AL33" i="1" s="1"/>
  <c r="AN33" i="1" s="1"/>
  <c r="AP33" i="1" s="1"/>
  <c r="AH31" i="1"/>
  <c r="AL31" i="1" s="1"/>
  <c r="AN31" i="1" s="1"/>
  <c r="AP31" i="1" s="1"/>
  <c r="AH32" i="1"/>
  <c r="T32" i="1"/>
  <c r="T33" i="1"/>
  <c r="AG21" i="1"/>
  <c r="AJ21" i="1" s="1"/>
  <c r="AL21" i="1" s="1"/>
  <c r="AN21" i="1" s="1"/>
  <c r="AP21" i="1" s="1"/>
  <c r="AH19" i="1"/>
  <c r="AL19" i="1" s="1"/>
  <c r="AN19" i="1" s="1"/>
  <c r="AP19" i="1" s="1"/>
  <c r="AH20" i="1"/>
  <c r="T20" i="1"/>
  <c r="T21" i="1"/>
  <c r="AR19" i="1" l="1"/>
  <c r="AS19" i="1" s="1"/>
  <c r="AV19" i="1" s="1"/>
  <c r="AY19" i="1" s="1"/>
  <c r="AR33" i="1"/>
  <c r="AS33" i="1" s="1"/>
  <c r="AV33" i="1" s="1"/>
  <c r="AY33" i="1" s="1"/>
  <c r="AR21" i="1"/>
  <c r="AS21" i="1" s="1"/>
  <c r="AV21" i="1" s="1"/>
  <c r="AY21" i="1" s="1"/>
  <c r="AR31" i="1"/>
  <c r="AS31" i="1" s="1"/>
  <c r="AV31" i="1" s="1"/>
  <c r="AY31" i="1" s="1"/>
  <c r="AL32" i="1"/>
  <c r="AN32" i="1" s="1"/>
  <c r="AP32" i="1" s="1"/>
  <c r="AL20" i="1"/>
  <c r="AN20" i="1" s="1"/>
  <c r="AP20" i="1" s="1"/>
  <c r="AR32" i="1" l="1"/>
  <c r="AS32" i="1" s="1"/>
  <c r="AV32" i="1" s="1"/>
  <c r="AY32" i="1" s="1"/>
  <c r="AZ31" i="1" s="1"/>
  <c r="AR20" i="1"/>
  <c r="AS20" i="1" s="1"/>
  <c r="AV20" i="1" s="1"/>
  <c r="AY20" i="1" s="1"/>
  <c r="AZ19" i="1" s="1"/>
  <c r="AT148" i="1" l="1"/>
  <c r="AU148" i="1" s="1"/>
  <c r="AE148" i="1"/>
  <c r="AD148" i="1"/>
  <c r="AC148" i="1"/>
  <c r="AA148" i="1"/>
  <c r="Z148" i="1"/>
  <c r="Y148" i="1"/>
  <c r="X148" i="1"/>
  <c r="W148" i="1"/>
  <c r="V148" i="1"/>
  <c r="U148" i="1"/>
  <c r="AT147" i="1"/>
  <c r="AU147" i="1" s="1"/>
  <c r="AE147" i="1"/>
  <c r="AD147" i="1"/>
  <c r="AC147" i="1"/>
  <c r="AA147" i="1"/>
  <c r="Z147" i="1"/>
  <c r="Y147" i="1"/>
  <c r="X147" i="1"/>
  <c r="W147" i="1"/>
  <c r="U147" i="1"/>
  <c r="AT146" i="1"/>
  <c r="AU146" i="1" s="1"/>
  <c r="AG146" i="1"/>
  <c r="AJ146" i="1" s="1"/>
  <c r="AU145" i="1"/>
  <c r="AG145" i="1"/>
  <c r="AJ145" i="1" s="1"/>
  <c r="T145" i="1"/>
  <c r="AH147" i="1" s="1"/>
  <c r="AT144" i="1"/>
  <c r="AU144" i="1" s="1"/>
  <c r="AE144" i="1"/>
  <c r="AD144" i="1"/>
  <c r="AC144" i="1"/>
  <c r="V144" i="1"/>
  <c r="AT143" i="1"/>
  <c r="AU143" i="1" s="1"/>
  <c r="AE143" i="1"/>
  <c r="AD143" i="1"/>
  <c r="AC143" i="1"/>
  <c r="AA143" i="1"/>
  <c r="AA144" i="1" s="1"/>
  <c r="Z143" i="1"/>
  <c r="Z144" i="1" s="1"/>
  <c r="Y143" i="1"/>
  <c r="Y144" i="1" s="1"/>
  <c r="X143" i="1"/>
  <c r="X144" i="1" s="1"/>
  <c r="W143" i="1"/>
  <c r="W144" i="1" s="1"/>
  <c r="U143" i="1"/>
  <c r="AT142" i="1"/>
  <c r="AU142" i="1" s="1"/>
  <c r="AG142" i="1"/>
  <c r="AJ142" i="1" s="1"/>
  <c r="AU141" i="1"/>
  <c r="AG141" i="1"/>
  <c r="AJ141" i="1" s="1"/>
  <c r="T141" i="1"/>
  <c r="T142" i="1" s="1"/>
  <c r="AT135" i="1"/>
  <c r="AU135" i="1" s="1"/>
  <c r="AE135" i="1"/>
  <c r="AD135" i="1"/>
  <c r="AC135" i="1"/>
  <c r="V135" i="1"/>
  <c r="AT134" i="1"/>
  <c r="AU134" i="1" s="1"/>
  <c r="AE134" i="1"/>
  <c r="AD134" i="1"/>
  <c r="AC134" i="1"/>
  <c r="AA134" i="1"/>
  <c r="AA135" i="1" s="1"/>
  <c r="Z134" i="1"/>
  <c r="Z135" i="1" s="1"/>
  <c r="Y134" i="1"/>
  <c r="Y135" i="1" s="1"/>
  <c r="X134" i="1"/>
  <c r="X135" i="1" s="1"/>
  <c r="W134" i="1"/>
  <c r="W135" i="1" s="1"/>
  <c r="U134" i="1"/>
  <c r="AT133" i="1"/>
  <c r="AU133" i="1" s="1"/>
  <c r="AG133" i="1"/>
  <c r="AJ133" i="1" s="1"/>
  <c r="AU132" i="1"/>
  <c r="AG132" i="1"/>
  <c r="AJ132" i="1" s="1"/>
  <c r="T132" i="1"/>
  <c r="AH135" i="1" s="1"/>
  <c r="AT131" i="1"/>
  <c r="AU131" i="1" s="1"/>
  <c r="AG131" i="1"/>
  <c r="AJ131" i="1" s="1"/>
  <c r="AU130" i="1"/>
  <c r="AG130" i="1"/>
  <c r="AJ130" i="1" s="1"/>
  <c r="T130" i="1"/>
  <c r="AT129" i="1"/>
  <c r="AU129" i="1" s="1"/>
  <c r="AE129" i="1"/>
  <c r="AD129" i="1"/>
  <c r="AC129" i="1"/>
  <c r="V129" i="1"/>
  <c r="AT128" i="1"/>
  <c r="AU128" i="1" s="1"/>
  <c r="AE128" i="1"/>
  <c r="AD128" i="1"/>
  <c r="AC128" i="1"/>
  <c r="AA128" i="1"/>
  <c r="AA129" i="1" s="1"/>
  <c r="Z128" i="1"/>
  <c r="Z129" i="1" s="1"/>
  <c r="Y128" i="1"/>
  <c r="Y129" i="1" s="1"/>
  <c r="X128" i="1"/>
  <c r="X129" i="1" s="1"/>
  <c r="W128" i="1"/>
  <c r="W129" i="1" s="1"/>
  <c r="U128" i="1"/>
  <c r="AT127" i="1"/>
  <c r="AU127" i="1" s="1"/>
  <c r="AG127" i="1"/>
  <c r="AJ127" i="1" s="1"/>
  <c r="AU126" i="1"/>
  <c r="AG126" i="1"/>
  <c r="AJ126" i="1" s="1"/>
  <c r="T126" i="1"/>
  <c r="AH129" i="1" s="1"/>
  <c r="AT125" i="1"/>
  <c r="AU125" i="1" s="1"/>
  <c r="AE125" i="1"/>
  <c r="AD125" i="1"/>
  <c r="AC125" i="1"/>
  <c r="AA125" i="1"/>
  <c r="Z125" i="1"/>
  <c r="Y125" i="1"/>
  <c r="X125" i="1"/>
  <c r="W125" i="1"/>
  <c r="V125" i="1"/>
  <c r="U125" i="1"/>
  <c r="AT124" i="1"/>
  <c r="AU124" i="1" s="1"/>
  <c r="AE124" i="1"/>
  <c r="AD124" i="1"/>
  <c r="AC124" i="1"/>
  <c r="AA124" i="1"/>
  <c r="Z124" i="1"/>
  <c r="Y124" i="1"/>
  <c r="X124" i="1"/>
  <c r="W124" i="1"/>
  <c r="U124" i="1"/>
  <c r="AT123" i="1"/>
  <c r="AU123" i="1" s="1"/>
  <c r="AG123" i="1"/>
  <c r="AJ123" i="1" s="1"/>
  <c r="AU122" i="1"/>
  <c r="AG122" i="1"/>
  <c r="AJ122" i="1" s="1"/>
  <c r="T122" i="1"/>
  <c r="AT121" i="1"/>
  <c r="AU121" i="1" s="1"/>
  <c r="AE121" i="1"/>
  <c r="AD121" i="1"/>
  <c r="AC121" i="1"/>
  <c r="V121" i="1"/>
  <c r="AT120" i="1"/>
  <c r="AU120" i="1" s="1"/>
  <c r="AE120" i="1"/>
  <c r="AD120" i="1"/>
  <c r="AC120" i="1"/>
  <c r="AA120" i="1"/>
  <c r="AA121" i="1" s="1"/>
  <c r="Z120" i="1"/>
  <c r="Z121" i="1" s="1"/>
  <c r="Y120" i="1"/>
  <c r="Y121" i="1" s="1"/>
  <c r="X120" i="1"/>
  <c r="X121" i="1" s="1"/>
  <c r="W120" i="1"/>
  <c r="W121" i="1" s="1"/>
  <c r="U120" i="1"/>
  <c r="AT119" i="1"/>
  <c r="AU119" i="1" s="1"/>
  <c r="AG119" i="1"/>
  <c r="AJ119" i="1" s="1"/>
  <c r="AU118" i="1"/>
  <c r="AG118" i="1"/>
  <c r="AJ118" i="1" s="1"/>
  <c r="T118" i="1"/>
  <c r="AH121" i="1" s="1"/>
  <c r="AT112" i="1"/>
  <c r="AU112" i="1" s="1"/>
  <c r="AE112" i="1"/>
  <c r="AD112" i="1"/>
  <c r="AC112" i="1"/>
  <c r="V112" i="1"/>
  <c r="AT111" i="1"/>
  <c r="AU111" i="1" s="1"/>
  <c r="AE111" i="1"/>
  <c r="AD111" i="1"/>
  <c r="AC111" i="1"/>
  <c r="AA111" i="1"/>
  <c r="AA112" i="1" s="1"/>
  <c r="Z111" i="1"/>
  <c r="Z112" i="1" s="1"/>
  <c r="Y111" i="1"/>
  <c r="Y112" i="1" s="1"/>
  <c r="X111" i="1"/>
  <c r="X112" i="1" s="1"/>
  <c r="W111" i="1"/>
  <c r="U111" i="1"/>
  <c r="U112" i="1" s="1"/>
  <c r="AT110" i="1"/>
  <c r="AU110" i="1" s="1"/>
  <c r="AG110" i="1"/>
  <c r="AJ110" i="1" s="1"/>
  <c r="AU109" i="1"/>
  <c r="AG109" i="1"/>
  <c r="AJ109" i="1" s="1"/>
  <c r="T109" i="1"/>
  <c r="AH112" i="1" s="1"/>
  <c r="AT108" i="1"/>
  <c r="AU108" i="1" s="1"/>
  <c r="AE108" i="1"/>
  <c r="AD108" i="1"/>
  <c r="AC108" i="1"/>
  <c r="AA108" i="1"/>
  <c r="Z108" i="1"/>
  <c r="Y108" i="1"/>
  <c r="X108" i="1"/>
  <c r="W108" i="1"/>
  <c r="V108" i="1"/>
  <c r="U108" i="1"/>
  <c r="AT107" i="1"/>
  <c r="AU107" i="1" s="1"/>
  <c r="AE107" i="1"/>
  <c r="AD107" i="1"/>
  <c r="AC107" i="1"/>
  <c r="AA107" i="1"/>
  <c r="Z107" i="1"/>
  <c r="Y107" i="1"/>
  <c r="X107" i="1"/>
  <c r="W107" i="1"/>
  <c r="U107" i="1"/>
  <c r="AT106" i="1"/>
  <c r="AU106" i="1" s="1"/>
  <c r="AG106" i="1"/>
  <c r="AJ106" i="1" s="1"/>
  <c r="AU105" i="1"/>
  <c r="AG105" i="1"/>
  <c r="AJ105" i="1" s="1"/>
  <c r="T105" i="1"/>
  <c r="AH108" i="1" s="1"/>
  <c r="AT104" i="1"/>
  <c r="AU104" i="1" s="1"/>
  <c r="AE104" i="1"/>
  <c r="AD104" i="1"/>
  <c r="AC104" i="1"/>
  <c r="V104" i="1"/>
  <c r="AT103" i="1"/>
  <c r="AU103" i="1" s="1"/>
  <c r="AE103" i="1"/>
  <c r="AD103" i="1"/>
  <c r="AC103" i="1"/>
  <c r="AA103" i="1"/>
  <c r="AA104" i="1" s="1"/>
  <c r="Z103" i="1"/>
  <c r="Z104" i="1" s="1"/>
  <c r="Y103" i="1"/>
  <c r="Y104" i="1" s="1"/>
  <c r="X103" i="1"/>
  <c r="X104" i="1" s="1"/>
  <c r="W103" i="1"/>
  <c r="W104" i="1" s="1"/>
  <c r="U103" i="1"/>
  <c r="U104" i="1" s="1"/>
  <c r="AT102" i="1"/>
  <c r="AU102" i="1" s="1"/>
  <c r="AG102" i="1"/>
  <c r="AJ102" i="1" s="1"/>
  <c r="AU101" i="1"/>
  <c r="AG101" i="1"/>
  <c r="AJ101" i="1" s="1"/>
  <c r="T101" i="1"/>
  <c r="T104" i="1" s="1"/>
  <c r="AT98" i="1"/>
  <c r="AU98" i="1" s="1"/>
  <c r="AE98" i="1"/>
  <c r="AD98" i="1"/>
  <c r="AC98" i="1"/>
  <c r="V98" i="1"/>
  <c r="AT97" i="1"/>
  <c r="AU97" i="1" s="1"/>
  <c r="AE97" i="1"/>
  <c r="AD97" i="1"/>
  <c r="AC97" i="1"/>
  <c r="AA97" i="1"/>
  <c r="AA98" i="1" s="1"/>
  <c r="Z97" i="1"/>
  <c r="Z98" i="1" s="1"/>
  <c r="Y97" i="1"/>
  <c r="Y98" i="1" s="1"/>
  <c r="X97" i="1"/>
  <c r="X98" i="1" s="1"/>
  <c r="W97" i="1"/>
  <c r="U97" i="1"/>
  <c r="U98" i="1" s="1"/>
  <c r="AT96" i="1"/>
  <c r="AU96" i="1" s="1"/>
  <c r="AG96" i="1"/>
  <c r="AJ96" i="1" s="1"/>
  <c r="AU95" i="1"/>
  <c r="AG95" i="1"/>
  <c r="AJ95" i="1" s="1"/>
  <c r="T95" i="1"/>
  <c r="AH98" i="1" s="1"/>
  <c r="AT152" i="1"/>
  <c r="AU152" i="1" s="1"/>
  <c r="AE152" i="1"/>
  <c r="AD152" i="1"/>
  <c r="AC152" i="1"/>
  <c r="AA152" i="1"/>
  <c r="Z152" i="1"/>
  <c r="Y152" i="1"/>
  <c r="X152" i="1"/>
  <c r="W152" i="1"/>
  <c r="V152" i="1"/>
  <c r="U152" i="1"/>
  <c r="AT151" i="1"/>
  <c r="AU151" i="1" s="1"/>
  <c r="AE151" i="1"/>
  <c r="AD151" i="1"/>
  <c r="AC151" i="1"/>
  <c r="AA151" i="1"/>
  <c r="Z151" i="1"/>
  <c r="Y151" i="1"/>
  <c r="X151" i="1"/>
  <c r="W151" i="1"/>
  <c r="U151" i="1"/>
  <c r="AT150" i="1"/>
  <c r="AU150" i="1" s="1"/>
  <c r="AG150" i="1"/>
  <c r="AJ150" i="1" s="1"/>
  <c r="AU149" i="1"/>
  <c r="AG149" i="1"/>
  <c r="AJ149" i="1" s="1"/>
  <c r="T149" i="1"/>
  <c r="AH152" i="1" s="1"/>
  <c r="AT94" i="1"/>
  <c r="AU94" i="1" s="1"/>
  <c r="AE94" i="1"/>
  <c r="AD94" i="1"/>
  <c r="AC94" i="1"/>
  <c r="V94" i="1"/>
  <c r="AT93" i="1"/>
  <c r="AU93" i="1" s="1"/>
  <c r="AE93" i="1"/>
  <c r="AD93" i="1"/>
  <c r="AC93" i="1"/>
  <c r="AA93" i="1"/>
  <c r="AA94" i="1" s="1"/>
  <c r="Z93" i="1"/>
  <c r="Z94" i="1" s="1"/>
  <c r="Y93" i="1"/>
  <c r="Y94" i="1" s="1"/>
  <c r="X93" i="1"/>
  <c r="X94" i="1" s="1"/>
  <c r="W93" i="1"/>
  <c r="W94" i="1" s="1"/>
  <c r="U93" i="1"/>
  <c r="U94" i="1" s="1"/>
  <c r="AT92" i="1"/>
  <c r="AU92" i="1" s="1"/>
  <c r="AG92" i="1"/>
  <c r="AJ92" i="1" s="1"/>
  <c r="AU91" i="1"/>
  <c r="AG91" i="1"/>
  <c r="AJ91" i="1" s="1"/>
  <c r="T91" i="1"/>
  <c r="T94" i="1" s="1"/>
  <c r="AT90" i="1"/>
  <c r="AU90" i="1" s="1"/>
  <c r="AG90" i="1"/>
  <c r="AJ90" i="1" s="1"/>
  <c r="AU89" i="1"/>
  <c r="AG89" i="1"/>
  <c r="AJ89" i="1" s="1"/>
  <c r="T89" i="1"/>
  <c r="AT88" i="1"/>
  <c r="AU88" i="1" s="1"/>
  <c r="AE88" i="1"/>
  <c r="AD88" i="1"/>
  <c r="AC88" i="1"/>
  <c r="V88" i="1"/>
  <c r="AT87" i="1"/>
  <c r="AU87" i="1" s="1"/>
  <c r="AE87" i="1"/>
  <c r="AD87" i="1"/>
  <c r="AC87" i="1"/>
  <c r="AA87" i="1"/>
  <c r="AA88" i="1" s="1"/>
  <c r="Z87" i="1"/>
  <c r="Z88" i="1" s="1"/>
  <c r="Y87" i="1"/>
  <c r="Y88" i="1" s="1"/>
  <c r="X87" i="1"/>
  <c r="X88" i="1" s="1"/>
  <c r="W87" i="1"/>
  <c r="W88" i="1" s="1"/>
  <c r="U87" i="1"/>
  <c r="U88" i="1" s="1"/>
  <c r="AU86" i="1"/>
  <c r="AG86" i="1"/>
  <c r="AJ86" i="1" s="1"/>
  <c r="T86" i="1"/>
  <c r="T88" i="1" s="1"/>
  <c r="AT85" i="1"/>
  <c r="AU85" i="1" s="1"/>
  <c r="AE85" i="1"/>
  <c r="AD85" i="1"/>
  <c r="AC85" i="1"/>
  <c r="AA85" i="1"/>
  <c r="Z85" i="1"/>
  <c r="Y85" i="1"/>
  <c r="X85" i="1"/>
  <c r="W85" i="1"/>
  <c r="V85" i="1"/>
  <c r="U85" i="1"/>
  <c r="AT84" i="1"/>
  <c r="AU84" i="1" s="1"/>
  <c r="AE84" i="1"/>
  <c r="AD84" i="1"/>
  <c r="AC84" i="1"/>
  <c r="AA84" i="1"/>
  <c r="Z84" i="1"/>
  <c r="Y84" i="1"/>
  <c r="X84" i="1"/>
  <c r="W84" i="1"/>
  <c r="U84" i="1"/>
  <c r="AT83" i="1"/>
  <c r="AU83" i="1" s="1"/>
  <c r="AG83" i="1"/>
  <c r="AJ83" i="1" s="1"/>
  <c r="AU82" i="1"/>
  <c r="AG82" i="1"/>
  <c r="AJ82" i="1" s="1"/>
  <c r="T82" i="1"/>
  <c r="AH83" i="1" s="1"/>
  <c r="AT81" i="1"/>
  <c r="AU81" i="1" s="1"/>
  <c r="AE81" i="1"/>
  <c r="AD81" i="1"/>
  <c r="AC81" i="1"/>
  <c r="V81" i="1"/>
  <c r="AT80" i="1"/>
  <c r="AU80" i="1" s="1"/>
  <c r="AE80" i="1"/>
  <c r="AD80" i="1"/>
  <c r="AC80" i="1"/>
  <c r="AA80" i="1"/>
  <c r="AA81" i="1" s="1"/>
  <c r="Z80" i="1"/>
  <c r="Z81" i="1" s="1"/>
  <c r="Y80" i="1"/>
  <c r="Y81" i="1" s="1"/>
  <c r="X80" i="1"/>
  <c r="X81" i="1" s="1"/>
  <c r="W80" i="1"/>
  <c r="W81" i="1" s="1"/>
  <c r="U80" i="1"/>
  <c r="U81" i="1" s="1"/>
  <c r="AT79" i="1"/>
  <c r="AU79" i="1" s="1"/>
  <c r="AG79" i="1"/>
  <c r="AJ79" i="1" s="1"/>
  <c r="AU78" i="1"/>
  <c r="AG78" i="1"/>
  <c r="AJ78" i="1" s="1"/>
  <c r="T78" i="1"/>
  <c r="AH81" i="1" s="1"/>
  <c r="AT77" i="1"/>
  <c r="AU77" i="1" s="1"/>
  <c r="AE77" i="1"/>
  <c r="AD77" i="1"/>
  <c r="AC77" i="1"/>
  <c r="AA77" i="1"/>
  <c r="Z77" i="1"/>
  <c r="Y77" i="1"/>
  <c r="X77" i="1"/>
  <c r="W77" i="1"/>
  <c r="V77" i="1"/>
  <c r="U77" i="1"/>
  <c r="AT76" i="1"/>
  <c r="AU76" i="1" s="1"/>
  <c r="AE76" i="1"/>
  <c r="AD76" i="1"/>
  <c r="AC76" i="1"/>
  <c r="AA76" i="1"/>
  <c r="Z76" i="1"/>
  <c r="Y76" i="1"/>
  <c r="X76" i="1"/>
  <c r="W76" i="1"/>
  <c r="U76" i="1"/>
  <c r="AT75" i="1"/>
  <c r="AU75" i="1" s="1"/>
  <c r="AG75" i="1"/>
  <c r="AJ75" i="1" s="1"/>
  <c r="AU74" i="1"/>
  <c r="AG74" i="1"/>
  <c r="AJ74" i="1" s="1"/>
  <c r="T74" i="1"/>
  <c r="AT73" i="1"/>
  <c r="AU73" i="1" s="1"/>
  <c r="AG73" i="1"/>
  <c r="AJ73" i="1" s="1"/>
  <c r="AU72" i="1"/>
  <c r="AG72" i="1"/>
  <c r="AJ72" i="1" s="1"/>
  <c r="T72" i="1"/>
  <c r="AT71" i="1"/>
  <c r="AU71" i="1" s="1"/>
  <c r="AG71" i="1"/>
  <c r="AJ71" i="1" s="1"/>
  <c r="AU70" i="1"/>
  <c r="AG70" i="1"/>
  <c r="AJ70" i="1" s="1"/>
  <c r="T70" i="1"/>
  <c r="AT69" i="1"/>
  <c r="AU69" i="1" s="1"/>
  <c r="AE69" i="1"/>
  <c r="AD69" i="1"/>
  <c r="AC69" i="1"/>
  <c r="V69" i="1"/>
  <c r="AT68" i="1"/>
  <c r="AU68" i="1" s="1"/>
  <c r="AE68" i="1"/>
  <c r="AD68" i="1"/>
  <c r="AC68" i="1"/>
  <c r="AA68" i="1"/>
  <c r="AA69" i="1" s="1"/>
  <c r="Z68" i="1"/>
  <c r="Z69" i="1" s="1"/>
  <c r="Y68" i="1"/>
  <c r="Y69" i="1" s="1"/>
  <c r="X68" i="1"/>
  <c r="X69" i="1" s="1"/>
  <c r="W68" i="1"/>
  <c r="W69" i="1" s="1"/>
  <c r="U68" i="1"/>
  <c r="AT67" i="1"/>
  <c r="AU67" i="1" s="1"/>
  <c r="AG67" i="1"/>
  <c r="AJ67" i="1" s="1"/>
  <c r="AU66" i="1"/>
  <c r="AG66" i="1"/>
  <c r="AJ66" i="1" s="1"/>
  <c r="T66" i="1"/>
  <c r="AH69" i="1" s="1"/>
  <c r="AT65" i="1"/>
  <c r="AU65" i="1" s="1"/>
  <c r="AG65" i="1"/>
  <c r="AJ65" i="1" s="1"/>
  <c r="AU64" i="1"/>
  <c r="AG64" i="1"/>
  <c r="AJ64" i="1" s="1"/>
  <c r="T64" i="1"/>
  <c r="AT63" i="1"/>
  <c r="AU63" i="1" s="1"/>
  <c r="AE63" i="1"/>
  <c r="AD63" i="1"/>
  <c r="AC63" i="1"/>
  <c r="AT62" i="1"/>
  <c r="AU62" i="1" s="1"/>
  <c r="AG62" i="1"/>
  <c r="AJ62" i="1" s="1"/>
  <c r="AU61" i="1"/>
  <c r="AG61" i="1"/>
  <c r="AJ61" i="1" s="1"/>
  <c r="T61" i="1"/>
  <c r="AT60" i="1"/>
  <c r="AU60" i="1" s="1"/>
  <c r="AE60" i="1"/>
  <c r="AD60" i="1"/>
  <c r="AC60" i="1"/>
  <c r="AA60" i="1"/>
  <c r="Z60" i="1"/>
  <c r="Y60" i="1"/>
  <c r="X60" i="1"/>
  <c r="W60" i="1"/>
  <c r="V60" i="1"/>
  <c r="U60" i="1"/>
  <c r="AT59" i="1"/>
  <c r="AU59" i="1" s="1"/>
  <c r="AE59" i="1"/>
  <c r="AD59" i="1"/>
  <c r="AC59" i="1"/>
  <c r="AA59" i="1"/>
  <c r="Z59" i="1"/>
  <c r="Y59" i="1"/>
  <c r="X59" i="1"/>
  <c r="W59" i="1"/>
  <c r="U59" i="1"/>
  <c r="AT58" i="1"/>
  <c r="AU58" i="1" s="1"/>
  <c r="AG58" i="1"/>
  <c r="AJ58" i="1" s="1"/>
  <c r="AU57" i="1"/>
  <c r="AG57" i="1"/>
  <c r="AJ57" i="1" s="1"/>
  <c r="T57" i="1"/>
  <c r="AH60" i="1" s="1"/>
  <c r="AT56" i="1"/>
  <c r="AU56" i="1" s="1"/>
  <c r="AE56" i="1"/>
  <c r="AD56" i="1"/>
  <c r="AC56" i="1"/>
  <c r="V56" i="1"/>
  <c r="AT55" i="1"/>
  <c r="AU55" i="1" s="1"/>
  <c r="AE55" i="1"/>
  <c r="AD55" i="1"/>
  <c r="AC55" i="1"/>
  <c r="AA55" i="1"/>
  <c r="AA56" i="1" s="1"/>
  <c r="Z55" i="1"/>
  <c r="Z56" i="1" s="1"/>
  <c r="Y55" i="1"/>
  <c r="Y56" i="1" s="1"/>
  <c r="X55" i="1"/>
  <c r="X56" i="1" s="1"/>
  <c r="W55" i="1"/>
  <c r="W56" i="1" s="1"/>
  <c r="U55" i="1"/>
  <c r="U56" i="1" s="1"/>
  <c r="AT54" i="1"/>
  <c r="AU54" i="1" s="1"/>
  <c r="AG54" i="1"/>
  <c r="AJ54" i="1" s="1"/>
  <c r="AU53" i="1"/>
  <c r="AG53" i="1"/>
  <c r="AJ53" i="1" s="1"/>
  <c r="T53" i="1"/>
  <c r="T56" i="1" s="1"/>
  <c r="AT52" i="1"/>
  <c r="AU52" i="1" s="1"/>
  <c r="AE52" i="1"/>
  <c r="AD52" i="1"/>
  <c r="AC52" i="1"/>
  <c r="AA52" i="1"/>
  <c r="Z52" i="1"/>
  <c r="Y52" i="1"/>
  <c r="X52" i="1"/>
  <c r="W52" i="1"/>
  <c r="V52" i="1"/>
  <c r="U52" i="1"/>
  <c r="AT51" i="1"/>
  <c r="AU51" i="1" s="1"/>
  <c r="AE51" i="1"/>
  <c r="AD51" i="1"/>
  <c r="AC51" i="1"/>
  <c r="AA51" i="1"/>
  <c r="Z51" i="1"/>
  <c r="Y51" i="1"/>
  <c r="X51" i="1"/>
  <c r="W51" i="1"/>
  <c r="U51" i="1"/>
  <c r="AT50" i="1"/>
  <c r="AU50" i="1" s="1"/>
  <c r="AG50" i="1"/>
  <c r="AJ50" i="1" s="1"/>
  <c r="AU49" i="1"/>
  <c r="AG49" i="1"/>
  <c r="AJ49" i="1" s="1"/>
  <c r="T49" i="1"/>
  <c r="AH51" i="1" s="1"/>
  <c r="AT45" i="1"/>
  <c r="AU45" i="1" s="1"/>
  <c r="AE45" i="1"/>
  <c r="AD45" i="1"/>
  <c r="AC45" i="1"/>
  <c r="V45" i="1"/>
  <c r="AT44" i="1"/>
  <c r="AU44" i="1" s="1"/>
  <c r="AE44" i="1"/>
  <c r="AD44" i="1"/>
  <c r="AC44" i="1"/>
  <c r="AA44" i="1"/>
  <c r="AA45" i="1" s="1"/>
  <c r="Z44" i="1"/>
  <c r="Z45" i="1" s="1"/>
  <c r="Y44" i="1"/>
  <c r="Y45" i="1" s="1"/>
  <c r="X44" i="1"/>
  <c r="X45" i="1" s="1"/>
  <c r="W44" i="1"/>
  <c r="U44" i="1"/>
  <c r="U45" i="1" s="1"/>
  <c r="AT43" i="1"/>
  <c r="AU43" i="1" s="1"/>
  <c r="AG43" i="1"/>
  <c r="AJ43" i="1" s="1"/>
  <c r="AU42" i="1"/>
  <c r="AG42" i="1"/>
  <c r="AJ42" i="1" s="1"/>
  <c r="T42" i="1"/>
  <c r="AH45" i="1" s="1"/>
  <c r="AT41" i="1"/>
  <c r="AU41" i="1" s="1"/>
  <c r="AE41" i="1"/>
  <c r="AD41" i="1"/>
  <c r="AC41" i="1"/>
  <c r="AA41" i="1"/>
  <c r="Z41" i="1"/>
  <c r="Y41" i="1"/>
  <c r="X41" i="1"/>
  <c r="W41" i="1"/>
  <c r="V41" i="1"/>
  <c r="U41" i="1"/>
  <c r="AT40" i="1"/>
  <c r="AU40" i="1" s="1"/>
  <c r="AE40" i="1"/>
  <c r="AD40" i="1"/>
  <c r="AC40" i="1"/>
  <c r="AA40" i="1"/>
  <c r="Z40" i="1"/>
  <c r="Y40" i="1"/>
  <c r="X40" i="1"/>
  <c r="W40" i="1"/>
  <c r="U40" i="1"/>
  <c r="AT39" i="1"/>
  <c r="AU39" i="1" s="1"/>
  <c r="AG39" i="1"/>
  <c r="AJ39" i="1" s="1"/>
  <c r="AU38" i="1"/>
  <c r="AG38" i="1"/>
  <c r="AJ38" i="1" s="1"/>
  <c r="T38" i="1"/>
  <c r="AH41" i="1" s="1"/>
  <c r="AT37" i="1"/>
  <c r="AU37" i="1" s="1"/>
  <c r="AE37" i="1"/>
  <c r="AD37" i="1"/>
  <c r="AC37" i="1"/>
  <c r="V37" i="1"/>
  <c r="AT36" i="1"/>
  <c r="AU36" i="1" s="1"/>
  <c r="AE36" i="1"/>
  <c r="AD36" i="1"/>
  <c r="AC36" i="1"/>
  <c r="AA36" i="1"/>
  <c r="AA37" i="1" s="1"/>
  <c r="Z36" i="1"/>
  <c r="Z37" i="1" s="1"/>
  <c r="Y36" i="1"/>
  <c r="Y37" i="1" s="1"/>
  <c r="X36" i="1"/>
  <c r="X37" i="1" s="1"/>
  <c r="W36" i="1"/>
  <c r="U36" i="1"/>
  <c r="U37" i="1" s="1"/>
  <c r="AT35" i="1"/>
  <c r="AU35" i="1" s="1"/>
  <c r="AG35" i="1"/>
  <c r="AJ35" i="1" s="1"/>
  <c r="AU34" i="1"/>
  <c r="AG34" i="1"/>
  <c r="AJ34" i="1" s="1"/>
  <c r="T34" i="1"/>
  <c r="AH37" i="1" s="1"/>
  <c r="AT30" i="1"/>
  <c r="AU30" i="1" s="1"/>
  <c r="AG30" i="1"/>
  <c r="AJ30" i="1" s="1"/>
  <c r="AU29" i="1"/>
  <c r="AG29" i="1"/>
  <c r="AJ29" i="1" s="1"/>
  <c r="T29" i="1"/>
  <c r="AT28" i="1"/>
  <c r="AU28" i="1" s="1"/>
  <c r="AE28" i="1"/>
  <c r="AD28" i="1"/>
  <c r="AC28" i="1"/>
  <c r="AA28" i="1"/>
  <c r="Z28" i="1"/>
  <c r="Y28" i="1"/>
  <c r="X28" i="1"/>
  <c r="W28" i="1"/>
  <c r="V28" i="1"/>
  <c r="U28" i="1"/>
  <c r="AT27" i="1"/>
  <c r="AU27" i="1" s="1"/>
  <c r="AE27" i="1"/>
  <c r="AD27" i="1"/>
  <c r="AC27" i="1"/>
  <c r="AA27" i="1"/>
  <c r="Z27" i="1"/>
  <c r="Y27" i="1"/>
  <c r="X27" i="1"/>
  <c r="W27" i="1"/>
  <c r="U27" i="1"/>
  <c r="AT26" i="1"/>
  <c r="AU26" i="1" s="1"/>
  <c r="AG26" i="1"/>
  <c r="AJ26" i="1" s="1"/>
  <c r="AU25" i="1"/>
  <c r="AG25" i="1"/>
  <c r="AJ25" i="1" s="1"/>
  <c r="T25" i="1"/>
  <c r="AH28" i="1" s="1"/>
  <c r="AT24" i="1"/>
  <c r="AU24" i="1" s="1"/>
  <c r="AE24" i="1"/>
  <c r="AD24" i="1"/>
  <c r="AC24" i="1"/>
  <c r="AA24" i="1"/>
  <c r="Z24" i="1"/>
  <c r="Y24" i="1"/>
  <c r="X24" i="1"/>
  <c r="W24" i="1"/>
  <c r="U24" i="1"/>
  <c r="AT23" i="1"/>
  <c r="AU23" i="1" s="1"/>
  <c r="AG23" i="1"/>
  <c r="AJ23" i="1" s="1"/>
  <c r="AU22" i="1"/>
  <c r="AG22" i="1"/>
  <c r="AJ22" i="1" s="1"/>
  <c r="T22" i="1"/>
  <c r="T24" i="1" s="1"/>
  <c r="AT18" i="1"/>
  <c r="AU18" i="1" s="1"/>
  <c r="AE18" i="1"/>
  <c r="AD18" i="1"/>
  <c r="AC18" i="1"/>
  <c r="V18" i="1"/>
  <c r="AT17" i="1"/>
  <c r="AU17" i="1" s="1"/>
  <c r="AE17" i="1"/>
  <c r="AD17" i="1"/>
  <c r="AC17" i="1"/>
  <c r="AA17" i="1"/>
  <c r="AA18" i="1" s="1"/>
  <c r="Z17" i="1"/>
  <c r="Z18" i="1" s="1"/>
  <c r="Y17" i="1"/>
  <c r="Y18" i="1" s="1"/>
  <c r="X17" i="1"/>
  <c r="X18" i="1" s="1"/>
  <c r="W17" i="1"/>
  <c r="W18" i="1" s="1"/>
  <c r="U17" i="1"/>
  <c r="AT16" i="1"/>
  <c r="AU16" i="1" s="1"/>
  <c r="AG16" i="1"/>
  <c r="AJ16" i="1" s="1"/>
  <c r="AU15" i="1"/>
  <c r="AG15" i="1"/>
  <c r="AJ15" i="1" s="1"/>
  <c r="T15" i="1"/>
  <c r="AH18" i="1" s="1"/>
  <c r="AT14" i="1"/>
  <c r="AU14" i="1" s="1"/>
  <c r="AE14" i="1"/>
  <c r="AD14" i="1"/>
  <c r="AC14" i="1"/>
  <c r="AA14" i="1"/>
  <c r="Z14" i="1"/>
  <c r="Y14" i="1"/>
  <c r="X14" i="1"/>
  <c r="W14" i="1"/>
  <c r="V14" i="1"/>
  <c r="U14" i="1"/>
  <c r="AT13" i="1"/>
  <c r="AU13" i="1" s="1"/>
  <c r="AE13" i="1"/>
  <c r="AD13" i="1"/>
  <c r="AC13" i="1"/>
  <c r="AA13" i="1"/>
  <c r="Z13" i="1"/>
  <c r="Y13" i="1"/>
  <c r="X13" i="1"/>
  <c r="W13" i="1"/>
  <c r="U13" i="1"/>
  <c r="AT12" i="1"/>
  <c r="AU12" i="1" s="1"/>
  <c r="AG12" i="1"/>
  <c r="AJ12" i="1" s="1"/>
  <c r="AU11" i="1"/>
  <c r="AG11" i="1"/>
  <c r="AJ11" i="1" s="1"/>
  <c r="T11" i="1"/>
  <c r="AT6" i="1"/>
  <c r="AU6" i="1" s="1"/>
  <c r="AE6" i="1"/>
  <c r="AD6" i="1"/>
  <c r="AC6" i="1"/>
  <c r="AA6" i="1"/>
  <c r="Z6" i="1"/>
  <c r="Y6" i="1"/>
  <c r="X6" i="1"/>
  <c r="W6" i="1"/>
  <c r="V6" i="1"/>
  <c r="U6" i="1"/>
  <c r="AT5" i="1"/>
  <c r="AU5" i="1" s="1"/>
  <c r="AE5" i="1"/>
  <c r="AD5" i="1"/>
  <c r="AC5" i="1"/>
  <c r="AA5" i="1"/>
  <c r="Z5" i="1"/>
  <c r="Y5" i="1"/>
  <c r="X5" i="1"/>
  <c r="W5" i="1"/>
  <c r="U5" i="1"/>
  <c r="AT4" i="1"/>
  <c r="AU4" i="1" s="1"/>
  <c r="AG4" i="1"/>
  <c r="AJ4" i="1" s="1"/>
  <c r="AU3" i="1"/>
  <c r="AG3" i="1"/>
  <c r="AJ3" i="1" s="1"/>
  <c r="T3" i="1"/>
  <c r="AH6" i="1" s="1"/>
  <c r="AT10" i="1"/>
  <c r="AU10" i="1" s="1"/>
  <c r="AE10" i="1"/>
  <c r="AD10" i="1"/>
  <c r="AC10" i="1"/>
  <c r="V10" i="1"/>
  <c r="AT9" i="1"/>
  <c r="AU9" i="1" s="1"/>
  <c r="AE9" i="1"/>
  <c r="AD9" i="1"/>
  <c r="AC9" i="1"/>
  <c r="AA9" i="1"/>
  <c r="AA10" i="1" s="1"/>
  <c r="Z9" i="1"/>
  <c r="Z10" i="1" s="1"/>
  <c r="Y9" i="1"/>
  <c r="Y10" i="1" s="1"/>
  <c r="X9" i="1"/>
  <c r="X10" i="1" s="1"/>
  <c r="W9" i="1"/>
  <c r="W10" i="1" s="1"/>
  <c r="U9" i="1"/>
  <c r="U10" i="1" s="1"/>
  <c r="AT8" i="1"/>
  <c r="AU8" i="1" s="1"/>
  <c r="AG8" i="1"/>
  <c r="AJ8" i="1" s="1"/>
  <c r="AU7" i="1"/>
  <c r="AG7" i="1"/>
  <c r="AJ7" i="1" s="1"/>
  <c r="T7" i="1"/>
  <c r="AH9" i="1" s="1"/>
  <c r="AH63" i="1" l="1"/>
  <c r="AG148" i="1"/>
  <c r="AJ148" i="1" s="1"/>
  <c r="AG27" i="1"/>
  <c r="AJ27" i="1" s="1"/>
  <c r="AG28" i="1"/>
  <c r="AJ28" i="1" s="1"/>
  <c r="AL28" i="1" s="1"/>
  <c r="AN28" i="1" s="1"/>
  <c r="AP28" i="1" s="1"/>
  <c r="AG40" i="1"/>
  <c r="AJ40" i="1" s="1"/>
  <c r="AG41" i="1"/>
  <c r="AJ41" i="1" s="1"/>
  <c r="AG51" i="1"/>
  <c r="AJ51" i="1" s="1"/>
  <c r="AL51" i="1" s="1"/>
  <c r="AN51" i="1" s="1"/>
  <c r="AP51" i="1" s="1"/>
  <c r="AG52" i="1"/>
  <c r="AJ52" i="1" s="1"/>
  <c r="AG124" i="1"/>
  <c r="AJ124" i="1" s="1"/>
  <c r="AG134" i="1"/>
  <c r="AJ134" i="1" s="1"/>
  <c r="AG143" i="1"/>
  <c r="AJ143" i="1" s="1"/>
  <c r="T106" i="1"/>
  <c r="AH106" i="1"/>
  <c r="AL106" i="1" s="1"/>
  <c r="AN106" i="1" s="1"/>
  <c r="AP106" i="1" s="1"/>
  <c r="AG111" i="1"/>
  <c r="AJ111" i="1" s="1"/>
  <c r="T73" i="1"/>
  <c r="AH73" i="1"/>
  <c r="AL73" i="1" s="1"/>
  <c r="AN73" i="1" s="1"/>
  <c r="AP73" i="1" s="1"/>
  <c r="AH107" i="1"/>
  <c r="AG68" i="1"/>
  <c r="AJ68" i="1" s="1"/>
  <c r="AG85" i="1"/>
  <c r="AJ85" i="1" s="1"/>
  <c r="T87" i="1"/>
  <c r="AG151" i="1"/>
  <c r="AJ151" i="1" s="1"/>
  <c r="AG152" i="1"/>
  <c r="AJ152" i="1" s="1"/>
  <c r="AL152" i="1" s="1"/>
  <c r="AN152" i="1" s="1"/>
  <c r="AP152" i="1" s="1"/>
  <c r="AL41" i="1"/>
  <c r="AN41" i="1" s="1"/>
  <c r="AP41" i="1" s="1"/>
  <c r="AG59" i="1"/>
  <c r="AJ59" i="1" s="1"/>
  <c r="AG60" i="1"/>
  <c r="AJ60" i="1" s="1"/>
  <c r="AL60" i="1" s="1"/>
  <c r="AN60" i="1" s="1"/>
  <c r="AP60" i="1" s="1"/>
  <c r="AG77" i="1"/>
  <c r="AJ77" i="1" s="1"/>
  <c r="T127" i="1"/>
  <c r="AH127" i="1"/>
  <c r="AL127" i="1" s="1"/>
  <c r="AN127" i="1" s="1"/>
  <c r="AP127" i="1" s="1"/>
  <c r="AH128" i="1"/>
  <c r="T58" i="1"/>
  <c r="AH58" i="1"/>
  <c r="AL58" i="1" s="1"/>
  <c r="AN58" i="1" s="1"/>
  <c r="AP58" i="1" s="1"/>
  <c r="AH59" i="1"/>
  <c r="AL59" i="1" s="1"/>
  <c r="AN59" i="1" s="1"/>
  <c r="AP59" i="1" s="1"/>
  <c r="T67" i="1"/>
  <c r="AH67" i="1"/>
  <c r="AL67" i="1" s="1"/>
  <c r="AN67" i="1" s="1"/>
  <c r="AP67" i="1" s="1"/>
  <c r="AH68" i="1"/>
  <c r="AG76" i="1"/>
  <c r="AJ76" i="1" s="1"/>
  <c r="T79" i="1"/>
  <c r="AH79" i="1"/>
  <c r="AL79" i="1" s="1"/>
  <c r="AN79" i="1" s="1"/>
  <c r="AP79" i="1" s="1"/>
  <c r="AH80" i="1"/>
  <c r="T90" i="1"/>
  <c r="AH90" i="1"/>
  <c r="AL90" i="1" s="1"/>
  <c r="AN90" i="1" s="1"/>
  <c r="AP90" i="1" s="1"/>
  <c r="T150" i="1"/>
  <c r="AH150" i="1"/>
  <c r="AL150" i="1" s="1"/>
  <c r="AN150" i="1" s="1"/>
  <c r="AP150" i="1" s="1"/>
  <c r="AH151" i="1"/>
  <c r="AG97" i="1"/>
  <c r="AJ97" i="1" s="1"/>
  <c r="AG104" i="1"/>
  <c r="AJ104" i="1" s="1"/>
  <c r="AG107" i="1"/>
  <c r="AJ107" i="1" s="1"/>
  <c r="AG108" i="1"/>
  <c r="AJ108" i="1" s="1"/>
  <c r="AL108" i="1" s="1"/>
  <c r="AN108" i="1" s="1"/>
  <c r="AP108" i="1" s="1"/>
  <c r="AG120" i="1"/>
  <c r="AJ120" i="1" s="1"/>
  <c r="AG125" i="1"/>
  <c r="AJ125" i="1" s="1"/>
  <c r="AG128" i="1"/>
  <c r="AJ128" i="1" s="1"/>
  <c r="T133" i="1"/>
  <c r="AH133" i="1"/>
  <c r="AL133" i="1" s="1"/>
  <c r="AN133" i="1" s="1"/>
  <c r="AP133" i="1" s="1"/>
  <c r="AH134" i="1"/>
  <c r="AH144" i="1"/>
  <c r="AH143" i="1"/>
  <c r="AH142" i="1"/>
  <c r="AL142" i="1" s="1"/>
  <c r="AN142" i="1" s="1"/>
  <c r="AP142" i="1" s="1"/>
  <c r="T26" i="1"/>
  <c r="AH26" i="1"/>
  <c r="AL26" i="1" s="1"/>
  <c r="AN26" i="1" s="1"/>
  <c r="AP26" i="1" s="1"/>
  <c r="AH27" i="1"/>
  <c r="AG36" i="1"/>
  <c r="AJ36" i="1" s="1"/>
  <c r="T39" i="1"/>
  <c r="AH39" i="1"/>
  <c r="AL39" i="1" s="1"/>
  <c r="AN39" i="1" s="1"/>
  <c r="AP39" i="1" s="1"/>
  <c r="AH40" i="1"/>
  <c r="AG44" i="1"/>
  <c r="AJ44" i="1" s="1"/>
  <c r="T50" i="1"/>
  <c r="AH50" i="1"/>
  <c r="AL50" i="1" s="1"/>
  <c r="AN50" i="1" s="1"/>
  <c r="AP50" i="1" s="1"/>
  <c r="AG56" i="1"/>
  <c r="AJ56" i="1" s="1"/>
  <c r="AG81" i="1"/>
  <c r="AJ81" i="1" s="1"/>
  <c r="AL81" i="1" s="1"/>
  <c r="AN81" i="1" s="1"/>
  <c r="AP81" i="1" s="1"/>
  <c r="AG94" i="1"/>
  <c r="AJ94" i="1" s="1"/>
  <c r="T119" i="1"/>
  <c r="AH119" i="1"/>
  <c r="AL119" i="1" s="1"/>
  <c r="AN119" i="1" s="1"/>
  <c r="AP119" i="1" s="1"/>
  <c r="AH120" i="1"/>
  <c r="AG147" i="1"/>
  <c r="AJ147" i="1" s="1"/>
  <c r="AL147" i="1" s="1"/>
  <c r="AN147" i="1" s="1"/>
  <c r="AP147" i="1" s="1"/>
  <c r="U121" i="1"/>
  <c r="AG121" i="1" s="1"/>
  <c r="AJ121" i="1" s="1"/>
  <c r="AL121" i="1" s="1"/>
  <c r="AN121" i="1" s="1"/>
  <c r="AP121" i="1" s="1"/>
  <c r="AH124" i="1"/>
  <c r="AH123" i="1"/>
  <c r="AL123" i="1" s="1"/>
  <c r="AN123" i="1" s="1"/>
  <c r="AP123" i="1" s="1"/>
  <c r="T123" i="1"/>
  <c r="AH122" i="1"/>
  <c r="AL122" i="1" s="1"/>
  <c r="AN122" i="1" s="1"/>
  <c r="AP122" i="1" s="1"/>
  <c r="AH125" i="1"/>
  <c r="T124" i="1"/>
  <c r="T125" i="1"/>
  <c r="U129" i="1"/>
  <c r="AG129" i="1" s="1"/>
  <c r="AJ129" i="1" s="1"/>
  <c r="AL129" i="1" s="1"/>
  <c r="AN129" i="1" s="1"/>
  <c r="AP129" i="1" s="1"/>
  <c r="AH131" i="1"/>
  <c r="AL131" i="1" s="1"/>
  <c r="AN131" i="1" s="1"/>
  <c r="AP131" i="1" s="1"/>
  <c r="T131" i="1"/>
  <c r="AH130" i="1"/>
  <c r="AL130" i="1" s="1"/>
  <c r="AN130" i="1" s="1"/>
  <c r="AP130" i="1" s="1"/>
  <c r="U135" i="1"/>
  <c r="AG135" i="1" s="1"/>
  <c r="AJ135" i="1" s="1"/>
  <c r="AL135" i="1" s="1"/>
  <c r="AN135" i="1" s="1"/>
  <c r="AP135" i="1" s="1"/>
  <c r="U144" i="1"/>
  <c r="AG144" i="1" s="1"/>
  <c r="AJ144" i="1" s="1"/>
  <c r="AH145" i="1"/>
  <c r="AL145" i="1" s="1"/>
  <c r="AN145" i="1" s="1"/>
  <c r="AP145" i="1" s="1"/>
  <c r="T147" i="1"/>
  <c r="T148" i="1"/>
  <c r="AH148" i="1"/>
  <c r="AL83" i="1"/>
  <c r="AN83" i="1" s="1"/>
  <c r="AP83" i="1" s="1"/>
  <c r="AH118" i="1"/>
  <c r="AL118" i="1" s="1"/>
  <c r="AN118" i="1" s="1"/>
  <c r="AP118" i="1" s="1"/>
  <c r="T120" i="1"/>
  <c r="T121" i="1"/>
  <c r="AH126" i="1"/>
  <c r="AL126" i="1" s="1"/>
  <c r="AN126" i="1" s="1"/>
  <c r="AP126" i="1" s="1"/>
  <c r="T128" i="1"/>
  <c r="T129" i="1"/>
  <c r="AH132" i="1"/>
  <c r="AL132" i="1" s="1"/>
  <c r="AN132" i="1" s="1"/>
  <c r="AP132" i="1" s="1"/>
  <c r="T134" i="1"/>
  <c r="T135" i="1"/>
  <c r="AH141" i="1"/>
  <c r="AL141" i="1" s="1"/>
  <c r="AN141" i="1" s="1"/>
  <c r="AP141" i="1" s="1"/>
  <c r="T143" i="1"/>
  <c r="T144" i="1"/>
  <c r="T146" i="1"/>
  <c r="AH146" i="1"/>
  <c r="AL146" i="1" s="1"/>
  <c r="AN146" i="1" s="1"/>
  <c r="AP146" i="1" s="1"/>
  <c r="AH65" i="1"/>
  <c r="AL65" i="1" s="1"/>
  <c r="AN65" i="1" s="1"/>
  <c r="AP65" i="1" s="1"/>
  <c r="T65" i="1"/>
  <c r="U69" i="1"/>
  <c r="AG69" i="1" s="1"/>
  <c r="AJ69" i="1" s="1"/>
  <c r="AL69" i="1" s="1"/>
  <c r="AN69" i="1" s="1"/>
  <c r="AP69" i="1" s="1"/>
  <c r="AH71" i="1"/>
  <c r="AL71" i="1" s="1"/>
  <c r="AN71" i="1" s="1"/>
  <c r="AP71" i="1" s="1"/>
  <c r="T71" i="1"/>
  <c r="AH70" i="1"/>
  <c r="AL70" i="1" s="1"/>
  <c r="AN70" i="1" s="1"/>
  <c r="AP70" i="1" s="1"/>
  <c r="AH64" i="1"/>
  <c r="AL64" i="1" s="1"/>
  <c r="AN64" i="1" s="1"/>
  <c r="AP64" i="1" s="1"/>
  <c r="AR64" i="1" s="1"/>
  <c r="AH77" i="1"/>
  <c r="T77" i="1"/>
  <c r="T76" i="1"/>
  <c r="AH76" i="1"/>
  <c r="AH75" i="1"/>
  <c r="AL75" i="1" s="1"/>
  <c r="AN75" i="1" s="1"/>
  <c r="AP75" i="1" s="1"/>
  <c r="T75" i="1"/>
  <c r="AH74" i="1"/>
  <c r="AL74" i="1" s="1"/>
  <c r="AN74" i="1" s="1"/>
  <c r="AP74" i="1" s="1"/>
  <c r="AH66" i="1"/>
  <c r="AL66" i="1" s="1"/>
  <c r="AN66" i="1" s="1"/>
  <c r="AP66" i="1" s="1"/>
  <c r="T68" i="1"/>
  <c r="T69" i="1"/>
  <c r="AH72" i="1"/>
  <c r="AL72" i="1" s="1"/>
  <c r="AN72" i="1" s="1"/>
  <c r="AP72" i="1" s="1"/>
  <c r="AH78" i="1"/>
  <c r="AL78" i="1" s="1"/>
  <c r="AN78" i="1" s="1"/>
  <c r="AP78" i="1" s="1"/>
  <c r="T80" i="1"/>
  <c r="AG80" i="1"/>
  <c r="AJ80" i="1" s="1"/>
  <c r="T81" i="1"/>
  <c r="T83" i="1"/>
  <c r="AG84" i="1"/>
  <c r="AJ84" i="1" s="1"/>
  <c r="AH87" i="1"/>
  <c r="AH86" i="1"/>
  <c r="AL86" i="1" s="1"/>
  <c r="AN86" i="1" s="1"/>
  <c r="AP86" i="1" s="1"/>
  <c r="AG88" i="1"/>
  <c r="AJ88" i="1" s="1"/>
  <c r="AH88" i="1"/>
  <c r="T93" i="1"/>
  <c r="AG93" i="1"/>
  <c r="AJ93" i="1" s="1"/>
  <c r="AH85" i="1"/>
  <c r="T85" i="1"/>
  <c r="AH82" i="1"/>
  <c r="AL82" i="1" s="1"/>
  <c r="AN82" i="1" s="1"/>
  <c r="AP82" i="1" s="1"/>
  <c r="T84" i="1"/>
  <c r="AH84" i="1"/>
  <c r="AG87" i="1"/>
  <c r="AJ87" i="1" s="1"/>
  <c r="AH93" i="1"/>
  <c r="AH92" i="1"/>
  <c r="AL92" i="1" s="1"/>
  <c r="AN92" i="1" s="1"/>
  <c r="AP92" i="1" s="1"/>
  <c r="T92" i="1"/>
  <c r="AH91" i="1"/>
  <c r="AL91" i="1" s="1"/>
  <c r="AN91" i="1" s="1"/>
  <c r="AP91" i="1" s="1"/>
  <c r="AH94" i="1"/>
  <c r="AH89" i="1"/>
  <c r="AL89" i="1" s="1"/>
  <c r="AN89" i="1" s="1"/>
  <c r="AP89" i="1" s="1"/>
  <c r="AH149" i="1"/>
  <c r="AL149" i="1" s="1"/>
  <c r="AN149" i="1" s="1"/>
  <c r="AP149" i="1" s="1"/>
  <c r="T151" i="1"/>
  <c r="T152" i="1"/>
  <c r="T96" i="1"/>
  <c r="AH96" i="1"/>
  <c r="AL96" i="1" s="1"/>
  <c r="AN96" i="1" s="1"/>
  <c r="AP96" i="1" s="1"/>
  <c r="AH97" i="1"/>
  <c r="W98" i="1"/>
  <c r="AG98" i="1" s="1"/>
  <c r="AJ98" i="1" s="1"/>
  <c r="AL98" i="1" s="1"/>
  <c r="AN98" i="1" s="1"/>
  <c r="AP98" i="1" s="1"/>
  <c r="T103" i="1"/>
  <c r="AG103" i="1"/>
  <c r="AJ103" i="1" s="1"/>
  <c r="AH95" i="1"/>
  <c r="AL95" i="1" s="1"/>
  <c r="AN95" i="1" s="1"/>
  <c r="AP95" i="1" s="1"/>
  <c r="T97" i="1"/>
  <c r="T98" i="1"/>
  <c r="AH103" i="1"/>
  <c r="AH102" i="1"/>
  <c r="AL102" i="1" s="1"/>
  <c r="AN102" i="1" s="1"/>
  <c r="AP102" i="1" s="1"/>
  <c r="T102" i="1"/>
  <c r="AH101" i="1"/>
  <c r="AL101" i="1" s="1"/>
  <c r="AN101" i="1" s="1"/>
  <c r="AP101" i="1" s="1"/>
  <c r="AH104" i="1"/>
  <c r="AH105" i="1"/>
  <c r="AL105" i="1" s="1"/>
  <c r="AN105" i="1" s="1"/>
  <c r="AP105" i="1" s="1"/>
  <c r="T107" i="1"/>
  <c r="T108" i="1"/>
  <c r="T110" i="1"/>
  <c r="AH110" i="1"/>
  <c r="AL110" i="1" s="1"/>
  <c r="AN110" i="1" s="1"/>
  <c r="AP110" i="1" s="1"/>
  <c r="AH111" i="1"/>
  <c r="W112" i="1"/>
  <c r="AG112" i="1" s="1"/>
  <c r="AJ112" i="1" s="1"/>
  <c r="AL112" i="1" s="1"/>
  <c r="AN112" i="1" s="1"/>
  <c r="AP112" i="1" s="1"/>
  <c r="AH109" i="1"/>
  <c r="AL109" i="1" s="1"/>
  <c r="AN109" i="1" s="1"/>
  <c r="AP109" i="1" s="1"/>
  <c r="T111" i="1"/>
  <c r="T112" i="1"/>
  <c r="T35" i="1"/>
  <c r="AH35" i="1"/>
  <c r="AL35" i="1" s="1"/>
  <c r="AN35" i="1" s="1"/>
  <c r="AP35" i="1" s="1"/>
  <c r="AH36" i="1"/>
  <c r="W37" i="1"/>
  <c r="AG37" i="1" s="1"/>
  <c r="AJ37" i="1" s="1"/>
  <c r="AL37" i="1" s="1"/>
  <c r="AN37" i="1" s="1"/>
  <c r="AP37" i="1" s="1"/>
  <c r="AH38" i="1"/>
  <c r="AL38" i="1" s="1"/>
  <c r="AN38" i="1" s="1"/>
  <c r="AP38" i="1" s="1"/>
  <c r="T40" i="1"/>
  <c r="T41" i="1"/>
  <c r="T43" i="1"/>
  <c r="AH43" i="1"/>
  <c r="AL43" i="1" s="1"/>
  <c r="AN43" i="1" s="1"/>
  <c r="AP43" i="1" s="1"/>
  <c r="AH44" i="1"/>
  <c r="W45" i="1"/>
  <c r="AG45" i="1" s="1"/>
  <c r="AJ45" i="1" s="1"/>
  <c r="AL45" i="1" s="1"/>
  <c r="AN45" i="1" s="1"/>
  <c r="AP45" i="1" s="1"/>
  <c r="AH52" i="1"/>
  <c r="T52" i="1"/>
  <c r="AH49" i="1"/>
  <c r="AL49" i="1" s="1"/>
  <c r="AN49" i="1" s="1"/>
  <c r="AP49" i="1" s="1"/>
  <c r="T51" i="1"/>
  <c r="T55" i="1"/>
  <c r="AG55" i="1"/>
  <c r="AJ55" i="1" s="1"/>
  <c r="AH34" i="1"/>
  <c r="AL34" i="1" s="1"/>
  <c r="AN34" i="1" s="1"/>
  <c r="AP34" i="1" s="1"/>
  <c r="T36" i="1"/>
  <c r="T37" i="1"/>
  <c r="AH42" i="1"/>
  <c r="AL42" i="1" s="1"/>
  <c r="AN42" i="1" s="1"/>
  <c r="AP42" i="1" s="1"/>
  <c r="T44" i="1"/>
  <c r="T45" i="1"/>
  <c r="AH55" i="1"/>
  <c r="AH54" i="1"/>
  <c r="AL54" i="1" s="1"/>
  <c r="AN54" i="1" s="1"/>
  <c r="AP54" i="1" s="1"/>
  <c r="T54" i="1"/>
  <c r="AH53" i="1"/>
  <c r="AL53" i="1" s="1"/>
  <c r="AN53" i="1" s="1"/>
  <c r="AP53" i="1" s="1"/>
  <c r="AH56" i="1"/>
  <c r="AH57" i="1"/>
  <c r="AL57" i="1" s="1"/>
  <c r="AN57" i="1" s="1"/>
  <c r="AP57" i="1" s="1"/>
  <c r="T59" i="1"/>
  <c r="T60" i="1"/>
  <c r="T62" i="1"/>
  <c r="AH62" i="1"/>
  <c r="AL62" i="1" s="1"/>
  <c r="AN62" i="1" s="1"/>
  <c r="AP62" i="1" s="1"/>
  <c r="AG63" i="1"/>
  <c r="AH61" i="1"/>
  <c r="AL61" i="1" s="1"/>
  <c r="AN61" i="1" s="1"/>
  <c r="AP61" i="1" s="1"/>
  <c r="T63" i="1"/>
  <c r="AG24" i="1"/>
  <c r="AJ24" i="1" s="1"/>
  <c r="AH24" i="1"/>
  <c r="AH23" i="1"/>
  <c r="AL23" i="1" s="1"/>
  <c r="AN23" i="1" s="1"/>
  <c r="AP23" i="1" s="1"/>
  <c r="T23" i="1"/>
  <c r="AH22" i="1"/>
  <c r="AL22" i="1" s="1"/>
  <c r="AN22" i="1" s="1"/>
  <c r="AP22" i="1" s="1"/>
  <c r="AH25" i="1"/>
  <c r="AL25" i="1" s="1"/>
  <c r="AN25" i="1" s="1"/>
  <c r="AP25" i="1" s="1"/>
  <c r="T27" i="1"/>
  <c r="T28" i="1"/>
  <c r="T30" i="1"/>
  <c r="AH30" i="1"/>
  <c r="AL30" i="1" s="1"/>
  <c r="AN30" i="1" s="1"/>
  <c r="AP30" i="1" s="1"/>
  <c r="AH29" i="1"/>
  <c r="AL29" i="1" s="1"/>
  <c r="AN29" i="1" s="1"/>
  <c r="AP29" i="1" s="1"/>
  <c r="AG13" i="1"/>
  <c r="AJ13" i="1" s="1"/>
  <c r="T16" i="1"/>
  <c r="AH16" i="1"/>
  <c r="AL16" i="1" s="1"/>
  <c r="AN16" i="1" s="1"/>
  <c r="AP16" i="1" s="1"/>
  <c r="AH17" i="1"/>
  <c r="AG5" i="1"/>
  <c r="AJ5" i="1" s="1"/>
  <c r="AG14" i="1"/>
  <c r="AJ14" i="1" s="1"/>
  <c r="AG17" i="1"/>
  <c r="AJ17" i="1" s="1"/>
  <c r="AH13" i="1"/>
  <c r="AH12" i="1"/>
  <c r="AL12" i="1" s="1"/>
  <c r="AN12" i="1" s="1"/>
  <c r="AP12" i="1" s="1"/>
  <c r="T12" i="1"/>
  <c r="AH14" i="1"/>
  <c r="T14" i="1"/>
  <c r="T13" i="1"/>
  <c r="AH11" i="1"/>
  <c r="AL11" i="1" s="1"/>
  <c r="AN11" i="1" s="1"/>
  <c r="AP11" i="1" s="1"/>
  <c r="U18" i="1"/>
  <c r="AG18" i="1" s="1"/>
  <c r="AJ18" i="1" s="1"/>
  <c r="AL18" i="1" s="1"/>
  <c r="AN18" i="1" s="1"/>
  <c r="AP18" i="1" s="1"/>
  <c r="AH15" i="1"/>
  <c r="AL15" i="1" s="1"/>
  <c r="AN15" i="1" s="1"/>
  <c r="AP15" i="1" s="1"/>
  <c r="T17" i="1"/>
  <c r="T18" i="1"/>
  <c r="AG10" i="1"/>
  <c r="AJ10" i="1" s="1"/>
  <c r="AG6" i="1"/>
  <c r="AJ6" i="1" s="1"/>
  <c r="AL6" i="1" s="1"/>
  <c r="AN6" i="1" s="1"/>
  <c r="AP6" i="1" s="1"/>
  <c r="AH3" i="1"/>
  <c r="AL3" i="1" s="1"/>
  <c r="AN3" i="1" s="1"/>
  <c r="T5" i="1"/>
  <c r="T6" i="1"/>
  <c r="T4" i="1"/>
  <c r="AH4" i="1"/>
  <c r="AL4" i="1" s="1"/>
  <c r="AN4" i="1" s="1"/>
  <c r="AP4" i="1" s="1"/>
  <c r="AH5" i="1"/>
  <c r="AH7" i="1"/>
  <c r="AL7" i="1" s="1"/>
  <c r="AN7" i="1" s="1"/>
  <c r="AP7" i="1" s="1"/>
  <c r="T9" i="1"/>
  <c r="AG9" i="1"/>
  <c r="AJ9" i="1" s="1"/>
  <c r="AL9" i="1" s="1"/>
  <c r="AN9" i="1" s="1"/>
  <c r="AP9" i="1" s="1"/>
  <c r="T10" i="1"/>
  <c r="AH10" i="1"/>
  <c r="T8" i="1"/>
  <c r="AH8" i="1"/>
  <c r="AL8" i="1" s="1"/>
  <c r="AN8" i="1" s="1"/>
  <c r="AP8" i="1" s="1"/>
  <c r="AT295" i="1"/>
  <c r="AU295" i="1" s="1"/>
  <c r="AD295" i="1"/>
  <c r="AC295" i="1"/>
  <c r="AA295" i="1"/>
  <c r="Z295" i="1"/>
  <c r="Y295" i="1"/>
  <c r="X295" i="1"/>
  <c r="W295" i="1"/>
  <c r="V295" i="1"/>
  <c r="U295" i="1"/>
  <c r="AT294" i="1"/>
  <c r="AU294" i="1" s="1"/>
  <c r="AE294" i="1"/>
  <c r="AE295" i="1" s="1"/>
  <c r="AD294" i="1"/>
  <c r="AC294" i="1"/>
  <c r="AA294" i="1"/>
  <c r="Z294" i="1"/>
  <c r="Y294" i="1"/>
  <c r="X294" i="1"/>
  <c r="W294" i="1"/>
  <c r="U294" i="1"/>
  <c r="AU293" i="1"/>
  <c r="AG293" i="1"/>
  <c r="AJ293" i="1" s="1"/>
  <c r="T293" i="1"/>
  <c r="AH294" i="1" s="1"/>
  <c r="AT292" i="1"/>
  <c r="AU292" i="1" s="1"/>
  <c r="AG292" i="1"/>
  <c r="AJ292" i="1" s="1"/>
  <c r="AT291" i="1"/>
  <c r="AU291" i="1" s="1"/>
  <c r="AE291" i="1"/>
  <c r="AC291" i="1"/>
  <c r="AB291" i="1"/>
  <c r="AA291" i="1"/>
  <c r="Z291" i="1"/>
  <c r="Y291" i="1"/>
  <c r="X291" i="1"/>
  <c r="W291" i="1"/>
  <c r="V291" i="1"/>
  <c r="U291" i="1"/>
  <c r="AT290" i="1"/>
  <c r="AU290" i="1" s="1"/>
  <c r="AG290" i="1"/>
  <c r="AJ290" i="1" s="1"/>
  <c r="AT289" i="1"/>
  <c r="AU289" i="1" s="1"/>
  <c r="AG289" i="1"/>
  <c r="AJ289" i="1" s="1"/>
  <c r="AU288" i="1"/>
  <c r="AG288" i="1"/>
  <c r="AJ288" i="1" s="1"/>
  <c r="T288" i="1"/>
  <c r="AH290" i="1" s="1"/>
  <c r="AT287" i="1"/>
  <c r="AU287" i="1" s="1"/>
  <c r="AG287" i="1"/>
  <c r="AJ287" i="1" s="1"/>
  <c r="AT286" i="1"/>
  <c r="AU286" i="1" s="1"/>
  <c r="AG286" i="1"/>
  <c r="AJ286" i="1" s="1"/>
  <c r="AU285" i="1"/>
  <c r="AG285" i="1"/>
  <c r="AJ285" i="1" s="1"/>
  <c r="T285" i="1"/>
  <c r="AH287" i="1" s="1"/>
  <c r="AT284" i="1"/>
  <c r="AU284" i="1" s="1"/>
  <c r="AE284" i="1"/>
  <c r="AD284" i="1"/>
  <c r="AC284" i="1"/>
  <c r="AA284" i="1"/>
  <c r="Z284" i="1"/>
  <c r="Y284" i="1"/>
  <c r="X284" i="1"/>
  <c r="W284" i="1"/>
  <c r="V284" i="1"/>
  <c r="U284" i="1"/>
  <c r="AT283" i="1"/>
  <c r="AU283" i="1" s="1"/>
  <c r="AE283" i="1"/>
  <c r="AD283" i="1"/>
  <c r="AC283" i="1"/>
  <c r="AA283" i="1"/>
  <c r="Z283" i="1"/>
  <c r="Y283" i="1"/>
  <c r="X283" i="1"/>
  <c r="W283" i="1"/>
  <c r="U283" i="1"/>
  <c r="AT282" i="1"/>
  <c r="AU282" i="1" s="1"/>
  <c r="AG282" i="1"/>
  <c r="AJ282" i="1" s="1"/>
  <c r="AU281" i="1"/>
  <c r="AG281" i="1"/>
  <c r="AJ281" i="1" s="1"/>
  <c r="T281" i="1"/>
  <c r="T284" i="1" s="1"/>
  <c r="AT280" i="1"/>
  <c r="AU280" i="1" s="1"/>
  <c r="AE280" i="1"/>
  <c r="AD280" i="1"/>
  <c r="AC280" i="1"/>
  <c r="V280" i="1"/>
  <c r="AT279" i="1"/>
  <c r="AU279" i="1" s="1"/>
  <c r="AE279" i="1"/>
  <c r="AD279" i="1"/>
  <c r="AC279" i="1"/>
  <c r="AA279" i="1"/>
  <c r="AA280" i="1" s="1"/>
  <c r="Z279" i="1"/>
  <c r="Z280" i="1" s="1"/>
  <c r="Y279" i="1"/>
  <c r="Y280" i="1" s="1"/>
  <c r="X279" i="1"/>
  <c r="X280" i="1" s="1"/>
  <c r="W279" i="1"/>
  <c r="W280" i="1" s="1"/>
  <c r="U279" i="1"/>
  <c r="U280" i="1" s="1"/>
  <c r="AT278" i="1"/>
  <c r="AU278" i="1" s="1"/>
  <c r="AG278" i="1"/>
  <c r="AJ278" i="1" s="1"/>
  <c r="AU277" i="1"/>
  <c r="AG277" i="1"/>
  <c r="AJ277" i="1" s="1"/>
  <c r="T277" i="1"/>
  <c r="AH280" i="1" s="1"/>
  <c r="AU276" i="1"/>
  <c r="AG276" i="1"/>
  <c r="AJ276" i="1" s="1"/>
  <c r="T276" i="1"/>
  <c r="AH276" i="1" s="1"/>
  <c r="AT275" i="1"/>
  <c r="AU275" i="1" s="1"/>
  <c r="AG275" i="1"/>
  <c r="AJ275" i="1" s="1"/>
  <c r="AU274" i="1"/>
  <c r="AG274" i="1"/>
  <c r="AJ274" i="1" s="1"/>
  <c r="T274" i="1"/>
  <c r="AH274" i="1" s="1"/>
  <c r="AT273" i="1"/>
  <c r="AU273" i="1" s="1"/>
  <c r="AE273" i="1"/>
  <c r="AD273" i="1"/>
  <c r="AC273" i="1"/>
  <c r="AA273" i="1"/>
  <c r="Z273" i="1"/>
  <c r="Y273" i="1"/>
  <c r="X273" i="1"/>
  <c r="W273" i="1"/>
  <c r="V273" i="1"/>
  <c r="U273" i="1"/>
  <c r="AT272" i="1"/>
  <c r="AU272" i="1" s="1"/>
  <c r="AG272" i="1"/>
  <c r="AJ272" i="1" s="1"/>
  <c r="AT271" i="1"/>
  <c r="AU271" i="1" s="1"/>
  <c r="AG271" i="1"/>
  <c r="AJ271" i="1" s="1"/>
  <c r="AU270" i="1"/>
  <c r="AG270" i="1"/>
  <c r="AJ270" i="1" s="1"/>
  <c r="T270" i="1"/>
  <c r="AH272" i="1" s="1"/>
  <c r="AT269" i="1"/>
  <c r="AU269" i="1" s="1"/>
  <c r="AE269" i="1"/>
  <c r="AD269" i="1"/>
  <c r="AC269" i="1"/>
  <c r="AA269" i="1"/>
  <c r="Z269" i="1"/>
  <c r="Y269" i="1"/>
  <c r="X269" i="1"/>
  <c r="W269" i="1"/>
  <c r="U269" i="1"/>
  <c r="AT268" i="1"/>
  <c r="AU268" i="1" s="1"/>
  <c r="AG268" i="1"/>
  <c r="AJ268" i="1" s="1"/>
  <c r="AU267" i="1"/>
  <c r="AG267" i="1"/>
  <c r="AJ267" i="1" s="1"/>
  <c r="T267" i="1"/>
  <c r="T269" i="1" s="1"/>
  <c r="AT266" i="1"/>
  <c r="AU266" i="1" s="1"/>
  <c r="AD266" i="1"/>
  <c r="AC266" i="1"/>
  <c r="AA266" i="1"/>
  <c r="Z266" i="1"/>
  <c r="Y266" i="1"/>
  <c r="X266" i="1"/>
  <c r="W266" i="1"/>
  <c r="V266" i="1"/>
  <c r="U266" i="1"/>
  <c r="AT265" i="1"/>
  <c r="AU265" i="1" s="1"/>
  <c r="AE265" i="1"/>
  <c r="AE266" i="1" s="1"/>
  <c r="AD265" i="1"/>
  <c r="AC265" i="1"/>
  <c r="AA265" i="1"/>
  <c r="Z265" i="1"/>
  <c r="Y265" i="1"/>
  <c r="X265" i="1"/>
  <c r="W265" i="1"/>
  <c r="U265" i="1"/>
  <c r="AT264" i="1"/>
  <c r="AU264" i="1" s="1"/>
  <c r="AG264" i="1"/>
  <c r="AJ264" i="1" s="1"/>
  <c r="AT263" i="1"/>
  <c r="AU263" i="1" s="1"/>
  <c r="AG263" i="1"/>
  <c r="AJ263" i="1" s="1"/>
  <c r="AU262" i="1"/>
  <c r="AG262" i="1"/>
  <c r="AJ262" i="1" s="1"/>
  <c r="T262" i="1"/>
  <c r="AT261" i="1"/>
  <c r="AU261" i="1" s="1"/>
  <c r="AD261" i="1"/>
  <c r="AC261" i="1"/>
  <c r="AA261" i="1"/>
  <c r="Z261" i="1"/>
  <c r="Y261" i="1"/>
  <c r="X261" i="1"/>
  <c r="W261" i="1"/>
  <c r="V261" i="1"/>
  <c r="U261" i="1"/>
  <c r="AT260" i="1"/>
  <c r="AU260" i="1" s="1"/>
  <c r="AE260" i="1"/>
  <c r="AE261" i="1" s="1"/>
  <c r="AD260" i="1"/>
  <c r="AC260" i="1"/>
  <c r="AA260" i="1"/>
  <c r="Z260" i="1"/>
  <c r="Y260" i="1"/>
  <c r="X260" i="1"/>
  <c r="W260" i="1"/>
  <c r="U260" i="1"/>
  <c r="AU259" i="1"/>
  <c r="AG259" i="1"/>
  <c r="AJ259" i="1" s="1"/>
  <c r="T259" i="1"/>
  <c r="AH260" i="1" s="1"/>
  <c r="AT258" i="1"/>
  <c r="AU258" i="1" s="1"/>
  <c r="AG258" i="1"/>
  <c r="AJ258" i="1" s="1"/>
  <c r="AT257" i="1"/>
  <c r="AU257" i="1" s="1"/>
  <c r="AE257" i="1"/>
  <c r="AC257" i="1"/>
  <c r="AB257" i="1"/>
  <c r="AA257" i="1"/>
  <c r="Z257" i="1"/>
  <c r="Y257" i="1"/>
  <c r="X257" i="1"/>
  <c r="W257" i="1"/>
  <c r="V257" i="1"/>
  <c r="U257" i="1"/>
  <c r="AT256" i="1"/>
  <c r="AU256" i="1" s="1"/>
  <c r="AG256" i="1"/>
  <c r="AJ256" i="1" s="1"/>
  <c r="AT255" i="1"/>
  <c r="AU255" i="1" s="1"/>
  <c r="AG255" i="1"/>
  <c r="AJ255" i="1" s="1"/>
  <c r="AU254" i="1"/>
  <c r="AG254" i="1"/>
  <c r="AJ254" i="1" s="1"/>
  <c r="T254" i="1"/>
  <c r="AH256" i="1" s="1"/>
  <c r="AT253" i="1"/>
  <c r="AU253" i="1" s="1"/>
  <c r="AG253" i="1"/>
  <c r="AJ253" i="1" s="1"/>
  <c r="AT252" i="1"/>
  <c r="AU252" i="1" s="1"/>
  <c r="AG252" i="1"/>
  <c r="AJ252" i="1" s="1"/>
  <c r="AU251" i="1"/>
  <c r="AG251" i="1"/>
  <c r="AJ251" i="1" s="1"/>
  <c r="T251" i="1"/>
  <c r="AH253" i="1" s="1"/>
  <c r="AT250" i="1"/>
  <c r="AU250" i="1" s="1"/>
  <c r="AE250" i="1"/>
  <c r="AD250" i="1"/>
  <c r="AC250" i="1"/>
  <c r="AA250" i="1"/>
  <c r="Z250" i="1"/>
  <c r="Y250" i="1"/>
  <c r="X250" i="1"/>
  <c r="W250" i="1"/>
  <c r="V250" i="1"/>
  <c r="U250" i="1"/>
  <c r="AT249" i="1"/>
  <c r="AU249" i="1" s="1"/>
  <c r="AE249" i="1"/>
  <c r="AD249" i="1"/>
  <c r="AC249" i="1"/>
  <c r="AA249" i="1"/>
  <c r="Z249" i="1"/>
  <c r="Y249" i="1"/>
  <c r="X249" i="1"/>
  <c r="W249" i="1"/>
  <c r="U249" i="1"/>
  <c r="AT248" i="1"/>
  <c r="AU248" i="1" s="1"/>
  <c r="AG248" i="1"/>
  <c r="AJ248" i="1" s="1"/>
  <c r="AU247" i="1"/>
  <c r="AG247" i="1"/>
  <c r="AJ247" i="1" s="1"/>
  <c r="T247" i="1"/>
  <c r="T250" i="1" s="1"/>
  <c r="AT246" i="1"/>
  <c r="AU246" i="1" s="1"/>
  <c r="AE246" i="1"/>
  <c r="AD246" i="1"/>
  <c r="AC246" i="1"/>
  <c r="V246" i="1"/>
  <c r="AT245" i="1"/>
  <c r="AU245" i="1" s="1"/>
  <c r="AE245" i="1"/>
  <c r="AD245" i="1"/>
  <c r="AC245" i="1"/>
  <c r="AA245" i="1"/>
  <c r="AA246" i="1" s="1"/>
  <c r="Z245" i="1"/>
  <c r="Z246" i="1" s="1"/>
  <c r="Y245" i="1"/>
  <c r="Y246" i="1" s="1"/>
  <c r="X245" i="1"/>
  <c r="X246" i="1" s="1"/>
  <c r="W245" i="1"/>
  <c r="W246" i="1" s="1"/>
  <c r="U245" i="1"/>
  <c r="U246" i="1" s="1"/>
  <c r="AT244" i="1"/>
  <c r="AU244" i="1" s="1"/>
  <c r="AG244" i="1"/>
  <c r="AJ244" i="1" s="1"/>
  <c r="AU243" i="1"/>
  <c r="AG243" i="1"/>
  <c r="AJ243" i="1" s="1"/>
  <c r="T243" i="1"/>
  <c r="AH246" i="1" s="1"/>
  <c r="AU242" i="1"/>
  <c r="AG242" i="1"/>
  <c r="AJ242" i="1" s="1"/>
  <c r="T242" i="1"/>
  <c r="AH242" i="1" s="1"/>
  <c r="AT241" i="1"/>
  <c r="AU241" i="1" s="1"/>
  <c r="AG241" i="1"/>
  <c r="AJ241" i="1" s="1"/>
  <c r="AU240" i="1"/>
  <c r="AG240" i="1"/>
  <c r="AJ240" i="1" s="1"/>
  <c r="T240" i="1"/>
  <c r="AH240" i="1" s="1"/>
  <c r="AT239" i="1"/>
  <c r="AU239" i="1" s="1"/>
  <c r="AE239" i="1"/>
  <c r="AD239" i="1"/>
  <c r="AC239" i="1"/>
  <c r="AA239" i="1"/>
  <c r="Z239" i="1"/>
  <c r="Y239" i="1"/>
  <c r="X239" i="1"/>
  <c r="W239" i="1"/>
  <c r="V239" i="1"/>
  <c r="U239" i="1"/>
  <c r="AT238" i="1"/>
  <c r="AU238" i="1" s="1"/>
  <c r="AG238" i="1"/>
  <c r="AJ238" i="1" s="1"/>
  <c r="AT237" i="1"/>
  <c r="AU237" i="1" s="1"/>
  <c r="AG237" i="1"/>
  <c r="AJ237" i="1" s="1"/>
  <c r="AU236" i="1"/>
  <c r="AG236" i="1"/>
  <c r="AJ236" i="1" s="1"/>
  <c r="T236" i="1"/>
  <c r="AH238" i="1" s="1"/>
  <c r="AT235" i="1"/>
  <c r="AU235" i="1" s="1"/>
  <c r="AE235" i="1"/>
  <c r="AD235" i="1"/>
  <c r="AC235" i="1"/>
  <c r="AA235" i="1"/>
  <c r="Z235" i="1"/>
  <c r="Y235" i="1"/>
  <c r="X235" i="1"/>
  <c r="W235" i="1"/>
  <c r="U235" i="1"/>
  <c r="AT234" i="1"/>
  <c r="AU234" i="1" s="1"/>
  <c r="AG234" i="1"/>
  <c r="AJ234" i="1" s="1"/>
  <c r="AU233" i="1"/>
  <c r="AG233" i="1"/>
  <c r="AJ233" i="1" s="1"/>
  <c r="T233" i="1"/>
  <c r="AT232" i="1"/>
  <c r="AU232" i="1" s="1"/>
  <c r="AD232" i="1"/>
  <c r="AC232" i="1"/>
  <c r="AA232" i="1"/>
  <c r="Z232" i="1"/>
  <c r="Y232" i="1"/>
  <c r="X232" i="1"/>
  <c r="W232" i="1"/>
  <c r="V232" i="1"/>
  <c r="U232" i="1"/>
  <c r="AT231" i="1"/>
  <c r="AU231" i="1" s="1"/>
  <c r="AE231" i="1"/>
  <c r="AE232" i="1" s="1"/>
  <c r="AD231" i="1"/>
  <c r="AC231" i="1"/>
  <c r="AA231" i="1"/>
  <c r="Z231" i="1"/>
  <c r="Y231" i="1"/>
  <c r="X231" i="1"/>
  <c r="W231" i="1"/>
  <c r="U231" i="1"/>
  <c r="AT230" i="1"/>
  <c r="AU230" i="1" s="1"/>
  <c r="AG230" i="1"/>
  <c r="AJ230" i="1" s="1"/>
  <c r="AT229" i="1"/>
  <c r="AU229" i="1" s="1"/>
  <c r="AG229" i="1"/>
  <c r="AJ229" i="1" s="1"/>
  <c r="AU228" i="1"/>
  <c r="AG228" i="1"/>
  <c r="AJ228" i="1" s="1"/>
  <c r="T228" i="1"/>
  <c r="AT227" i="1"/>
  <c r="AU227" i="1" s="1"/>
  <c r="AD227" i="1"/>
  <c r="AC227" i="1"/>
  <c r="AA227" i="1"/>
  <c r="Z227" i="1"/>
  <c r="Y227" i="1"/>
  <c r="X227" i="1"/>
  <c r="W227" i="1"/>
  <c r="V227" i="1"/>
  <c r="U227" i="1"/>
  <c r="AT226" i="1"/>
  <c r="AU226" i="1" s="1"/>
  <c r="AE226" i="1"/>
  <c r="AE227" i="1" s="1"/>
  <c r="AD226" i="1"/>
  <c r="AC226" i="1"/>
  <c r="AA226" i="1"/>
  <c r="Z226" i="1"/>
  <c r="Y226" i="1"/>
  <c r="X226" i="1"/>
  <c r="W226" i="1"/>
  <c r="U226" i="1"/>
  <c r="AU225" i="1"/>
  <c r="AG225" i="1"/>
  <c r="AJ225" i="1" s="1"/>
  <c r="T225" i="1"/>
  <c r="AH226" i="1" s="1"/>
  <c r="AT224" i="1"/>
  <c r="AU224" i="1" s="1"/>
  <c r="AG224" i="1"/>
  <c r="AJ224" i="1" s="1"/>
  <c r="AT223" i="1"/>
  <c r="AU223" i="1" s="1"/>
  <c r="AE223" i="1"/>
  <c r="AC223" i="1"/>
  <c r="AB223" i="1"/>
  <c r="AA223" i="1"/>
  <c r="Z223" i="1"/>
  <c r="Y223" i="1"/>
  <c r="X223" i="1"/>
  <c r="W223" i="1"/>
  <c r="V223" i="1"/>
  <c r="U223" i="1"/>
  <c r="AT222" i="1"/>
  <c r="AU222" i="1" s="1"/>
  <c r="AG222" i="1"/>
  <c r="AJ222" i="1" s="1"/>
  <c r="AT221" i="1"/>
  <c r="AU221" i="1" s="1"/>
  <c r="AG221" i="1"/>
  <c r="AJ221" i="1" s="1"/>
  <c r="AU220" i="1"/>
  <c r="AG220" i="1"/>
  <c r="AJ220" i="1" s="1"/>
  <c r="T220" i="1"/>
  <c r="AH222" i="1" s="1"/>
  <c r="AT219" i="1"/>
  <c r="AU219" i="1" s="1"/>
  <c r="AG219" i="1"/>
  <c r="AJ219" i="1" s="1"/>
  <c r="AT218" i="1"/>
  <c r="AU218" i="1" s="1"/>
  <c r="AG218" i="1"/>
  <c r="AJ218" i="1" s="1"/>
  <c r="AU217" i="1"/>
  <c r="AG217" i="1"/>
  <c r="AJ217" i="1" s="1"/>
  <c r="T217" i="1"/>
  <c r="AH219" i="1" s="1"/>
  <c r="AT216" i="1"/>
  <c r="AU216" i="1" s="1"/>
  <c r="AE216" i="1"/>
  <c r="AD216" i="1"/>
  <c r="AC216" i="1"/>
  <c r="AA216" i="1"/>
  <c r="Z216" i="1"/>
  <c r="Y216" i="1"/>
  <c r="X216" i="1"/>
  <c r="W216" i="1"/>
  <c r="V216" i="1"/>
  <c r="U216" i="1"/>
  <c r="AT215" i="1"/>
  <c r="AU215" i="1" s="1"/>
  <c r="AE215" i="1"/>
  <c r="AD215" i="1"/>
  <c r="AC215" i="1"/>
  <c r="AA215" i="1"/>
  <c r="Z215" i="1"/>
  <c r="Y215" i="1"/>
  <c r="X215" i="1"/>
  <c r="W215" i="1"/>
  <c r="U215" i="1"/>
  <c r="AT214" i="1"/>
  <c r="AU214" i="1" s="1"/>
  <c r="AG214" i="1"/>
  <c r="AJ214" i="1" s="1"/>
  <c r="AU213" i="1"/>
  <c r="AG213" i="1"/>
  <c r="AJ213" i="1" s="1"/>
  <c r="T213" i="1"/>
  <c r="T216" i="1" s="1"/>
  <c r="AT212" i="1"/>
  <c r="AU212" i="1" s="1"/>
  <c r="AE212" i="1"/>
  <c r="AD212" i="1"/>
  <c r="AC212" i="1"/>
  <c r="V212" i="1"/>
  <c r="AT211" i="1"/>
  <c r="AU211" i="1" s="1"/>
  <c r="AE211" i="1"/>
  <c r="AD211" i="1"/>
  <c r="AC211" i="1"/>
  <c r="AA211" i="1"/>
  <c r="AA212" i="1" s="1"/>
  <c r="Z211" i="1"/>
  <c r="Z212" i="1" s="1"/>
  <c r="Y211" i="1"/>
  <c r="Y212" i="1" s="1"/>
  <c r="X211" i="1"/>
  <c r="X212" i="1" s="1"/>
  <c r="W211" i="1"/>
  <c r="U211" i="1"/>
  <c r="U212" i="1" s="1"/>
  <c r="AT210" i="1"/>
  <c r="AU210" i="1" s="1"/>
  <c r="AG210" i="1"/>
  <c r="AJ210" i="1" s="1"/>
  <c r="AU209" i="1"/>
  <c r="AG209" i="1"/>
  <c r="AJ209" i="1" s="1"/>
  <c r="T209" i="1"/>
  <c r="AH212" i="1" s="1"/>
  <c r="AU208" i="1"/>
  <c r="AG208" i="1"/>
  <c r="AJ208" i="1" s="1"/>
  <c r="T208" i="1"/>
  <c r="AH208" i="1" s="1"/>
  <c r="AT207" i="1"/>
  <c r="AU207" i="1" s="1"/>
  <c r="AG207" i="1"/>
  <c r="AJ207" i="1" s="1"/>
  <c r="AU206" i="1"/>
  <c r="AG206" i="1"/>
  <c r="AJ206" i="1" s="1"/>
  <c r="T206" i="1"/>
  <c r="AH206" i="1" s="1"/>
  <c r="AT205" i="1"/>
  <c r="AU205" i="1" s="1"/>
  <c r="AE205" i="1"/>
  <c r="AD205" i="1"/>
  <c r="AC205" i="1"/>
  <c r="AA205" i="1"/>
  <c r="Z205" i="1"/>
  <c r="Y205" i="1"/>
  <c r="X205" i="1"/>
  <c r="W205" i="1"/>
  <c r="V205" i="1"/>
  <c r="U205" i="1"/>
  <c r="AT204" i="1"/>
  <c r="AU204" i="1" s="1"/>
  <c r="AG204" i="1"/>
  <c r="AJ204" i="1" s="1"/>
  <c r="AT203" i="1"/>
  <c r="AU203" i="1" s="1"/>
  <c r="AG203" i="1"/>
  <c r="AJ203" i="1" s="1"/>
  <c r="AU202" i="1"/>
  <c r="AG202" i="1"/>
  <c r="AJ202" i="1" s="1"/>
  <c r="T202" i="1"/>
  <c r="AH205" i="1" s="1"/>
  <c r="AT201" i="1"/>
  <c r="AU201" i="1" s="1"/>
  <c r="AE201" i="1"/>
  <c r="AD201" i="1"/>
  <c r="AC201" i="1"/>
  <c r="AA201" i="1"/>
  <c r="Z201" i="1"/>
  <c r="Y201" i="1"/>
  <c r="X201" i="1"/>
  <c r="W201" i="1"/>
  <c r="U201" i="1"/>
  <c r="AT200" i="1"/>
  <c r="AU200" i="1" s="1"/>
  <c r="AG200" i="1"/>
  <c r="AJ200" i="1" s="1"/>
  <c r="AU199" i="1"/>
  <c r="AG199" i="1"/>
  <c r="AJ199" i="1" s="1"/>
  <c r="T199" i="1"/>
  <c r="AH201" i="1" s="1"/>
  <c r="AT198" i="1"/>
  <c r="AU198" i="1" s="1"/>
  <c r="AD198" i="1"/>
  <c r="AC198" i="1"/>
  <c r="AA198" i="1"/>
  <c r="Z198" i="1"/>
  <c r="Y198" i="1"/>
  <c r="X198" i="1"/>
  <c r="W198" i="1"/>
  <c r="V198" i="1"/>
  <c r="U198" i="1"/>
  <c r="AT197" i="1"/>
  <c r="AU197" i="1" s="1"/>
  <c r="AE197" i="1"/>
  <c r="AE198" i="1" s="1"/>
  <c r="AD197" i="1"/>
  <c r="AC197" i="1"/>
  <c r="AA197" i="1"/>
  <c r="Z197" i="1"/>
  <c r="Y197" i="1"/>
  <c r="X197" i="1"/>
  <c r="W197" i="1"/>
  <c r="U197" i="1"/>
  <c r="AT196" i="1"/>
  <c r="AU196" i="1" s="1"/>
  <c r="AG196" i="1"/>
  <c r="AJ196" i="1" s="1"/>
  <c r="AT195" i="1"/>
  <c r="AU195" i="1" s="1"/>
  <c r="AG195" i="1"/>
  <c r="AJ195" i="1" s="1"/>
  <c r="AU194" i="1"/>
  <c r="AG194" i="1"/>
  <c r="AJ194" i="1" s="1"/>
  <c r="T194" i="1"/>
  <c r="AH198" i="1" s="1"/>
  <c r="AP3" i="1" l="1"/>
  <c r="AR3" i="1" s="1"/>
  <c r="AS3" i="1" s="1"/>
  <c r="AV3" i="1" s="1"/>
  <c r="AY3" i="1" s="1"/>
  <c r="AR11" i="1"/>
  <c r="AS11" i="1" s="1"/>
  <c r="AV11" i="1" s="1"/>
  <c r="AY11" i="1" s="1"/>
  <c r="AR29" i="1"/>
  <c r="AS29" i="1" s="1"/>
  <c r="AV29" i="1" s="1"/>
  <c r="AY29" i="1" s="1"/>
  <c r="AR22" i="1"/>
  <c r="AS22" i="1" s="1"/>
  <c r="AV22" i="1" s="1"/>
  <c r="AY22" i="1" s="1"/>
  <c r="AR62" i="1"/>
  <c r="AS62" i="1" s="1"/>
  <c r="AV62" i="1" s="1"/>
  <c r="AY62" i="1" s="1"/>
  <c r="AR53" i="1"/>
  <c r="AS53" i="1" s="1"/>
  <c r="AV53" i="1" s="1"/>
  <c r="AY53" i="1" s="1"/>
  <c r="AR42" i="1"/>
  <c r="AS42" i="1" s="1"/>
  <c r="AV42" i="1" s="1"/>
  <c r="AY42" i="1" s="1"/>
  <c r="AR45" i="1"/>
  <c r="AS45" i="1" s="1"/>
  <c r="AV45" i="1" s="1"/>
  <c r="AY45" i="1" s="1"/>
  <c r="AR38" i="1"/>
  <c r="AS38" i="1" s="1"/>
  <c r="AV38" i="1" s="1"/>
  <c r="AY38" i="1" s="1"/>
  <c r="AR112" i="1"/>
  <c r="AS112" i="1" s="1"/>
  <c r="AV112" i="1" s="1"/>
  <c r="AY112" i="1" s="1"/>
  <c r="AR105" i="1"/>
  <c r="AS105" i="1" s="1"/>
  <c r="AV105" i="1" s="1"/>
  <c r="AY105" i="1" s="1"/>
  <c r="AR101" i="1"/>
  <c r="AS101" i="1" s="1"/>
  <c r="AV101" i="1" s="1"/>
  <c r="AY101" i="1" s="1"/>
  <c r="AR95" i="1"/>
  <c r="AS95" i="1" s="1"/>
  <c r="AV95" i="1" s="1"/>
  <c r="AY95" i="1" s="1"/>
  <c r="AR91" i="1"/>
  <c r="AS91" i="1" s="1"/>
  <c r="AV91" i="1" s="1"/>
  <c r="AY91" i="1" s="1"/>
  <c r="AR86" i="1"/>
  <c r="AS86" i="1" s="1"/>
  <c r="AV86" i="1" s="1"/>
  <c r="AY86" i="1" s="1"/>
  <c r="AR75" i="1"/>
  <c r="AS75" i="1" s="1"/>
  <c r="AV75" i="1" s="1"/>
  <c r="AY75" i="1" s="1"/>
  <c r="AR70" i="1"/>
  <c r="AS70" i="1" s="1"/>
  <c r="AV70" i="1" s="1"/>
  <c r="AY70" i="1" s="1"/>
  <c r="AR69" i="1"/>
  <c r="AS69" i="1" s="1"/>
  <c r="AV69" i="1" s="1"/>
  <c r="AY69" i="1" s="1"/>
  <c r="AR146" i="1"/>
  <c r="AS146" i="1" s="1"/>
  <c r="AV146" i="1" s="1"/>
  <c r="AY146" i="1" s="1"/>
  <c r="AR126" i="1"/>
  <c r="AS126" i="1" s="1"/>
  <c r="AV126" i="1" s="1"/>
  <c r="AY126" i="1" s="1"/>
  <c r="AR145" i="1"/>
  <c r="AS145" i="1" s="1"/>
  <c r="AV145" i="1" s="1"/>
  <c r="AY145" i="1" s="1"/>
  <c r="AR119" i="1"/>
  <c r="AS119" i="1" s="1"/>
  <c r="AV119" i="1" s="1"/>
  <c r="AY119" i="1" s="1"/>
  <c r="AR79" i="1"/>
  <c r="AS79" i="1" s="1"/>
  <c r="AV79" i="1" s="1"/>
  <c r="AY79" i="1" s="1"/>
  <c r="AR59" i="1"/>
  <c r="AS59" i="1" s="1"/>
  <c r="AV59" i="1" s="1"/>
  <c r="AY59" i="1" s="1"/>
  <c r="AR8" i="1"/>
  <c r="AS8" i="1" s="1"/>
  <c r="AV8" i="1" s="1"/>
  <c r="AY8" i="1" s="1"/>
  <c r="AR9" i="1"/>
  <c r="AS9" i="1" s="1"/>
  <c r="AV9" i="1" s="1"/>
  <c r="AY9" i="1" s="1"/>
  <c r="AR7" i="1"/>
  <c r="AS7" i="1" s="1"/>
  <c r="AV7" i="1" s="1"/>
  <c r="AY7" i="1" s="1"/>
  <c r="AR4" i="1"/>
  <c r="AS4" i="1" s="1"/>
  <c r="AV4" i="1" s="1"/>
  <c r="AY4" i="1" s="1"/>
  <c r="AR18" i="1"/>
  <c r="AS18" i="1" s="1"/>
  <c r="AV18" i="1" s="1"/>
  <c r="AY18" i="1" s="1"/>
  <c r="AR12" i="1"/>
  <c r="AS12" i="1" s="1"/>
  <c r="AV12" i="1" s="1"/>
  <c r="AY12" i="1" s="1"/>
  <c r="AR16" i="1"/>
  <c r="AS16" i="1" s="1"/>
  <c r="AV16" i="1" s="1"/>
  <c r="AY16" i="1" s="1"/>
  <c r="AR30" i="1"/>
  <c r="AS30" i="1" s="1"/>
  <c r="AV30" i="1" s="1"/>
  <c r="AY30" i="1" s="1"/>
  <c r="AR25" i="1"/>
  <c r="AS25" i="1" s="1"/>
  <c r="AV25" i="1" s="1"/>
  <c r="AY25" i="1" s="1"/>
  <c r="AR34" i="1"/>
  <c r="AS34" i="1" s="1"/>
  <c r="AV34" i="1" s="1"/>
  <c r="AY34" i="1" s="1"/>
  <c r="AR49" i="1"/>
  <c r="AS49" i="1" s="1"/>
  <c r="AV49" i="1" s="1"/>
  <c r="AY49" i="1" s="1"/>
  <c r="AR37" i="1"/>
  <c r="AS37" i="1" s="1"/>
  <c r="AV37" i="1" s="1"/>
  <c r="AY37" i="1" s="1"/>
  <c r="AR35" i="1"/>
  <c r="AS35" i="1" s="1"/>
  <c r="AV35" i="1" s="1"/>
  <c r="AY35" i="1" s="1"/>
  <c r="AR109" i="1"/>
  <c r="AS109" i="1" s="1"/>
  <c r="AV109" i="1" s="1"/>
  <c r="AY109" i="1" s="1"/>
  <c r="AR98" i="1"/>
  <c r="AS98" i="1" s="1"/>
  <c r="AV98" i="1" s="1"/>
  <c r="AY98" i="1" s="1"/>
  <c r="AR96" i="1"/>
  <c r="AS96" i="1" s="1"/>
  <c r="AV96" i="1" s="1"/>
  <c r="AY96" i="1" s="1"/>
  <c r="AR149" i="1"/>
  <c r="AS149" i="1" s="1"/>
  <c r="AV149" i="1" s="1"/>
  <c r="AY149" i="1" s="1"/>
  <c r="AR82" i="1"/>
  <c r="AS82" i="1" s="1"/>
  <c r="AV82" i="1" s="1"/>
  <c r="AY82" i="1" s="1"/>
  <c r="AR78" i="1"/>
  <c r="AS78" i="1" s="1"/>
  <c r="AV78" i="1" s="1"/>
  <c r="AY78" i="1" s="1"/>
  <c r="AR66" i="1"/>
  <c r="AS66" i="1" s="1"/>
  <c r="AV66" i="1" s="1"/>
  <c r="AY66" i="1" s="1"/>
  <c r="AS64" i="1"/>
  <c r="AV64" i="1" s="1"/>
  <c r="AY64" i="1" s="1"/>
  <c r="AR132" i="1"/>
  <c r="AS132" i="1" s="1"/>
  <c r="AV132" i="1" s="1"/>
  <c r="AY132" i="1" s="1"/>
  <c r="AR118" i="1"/>
  <c r="AS118" i="1" s="1"/>
  <c r="AV118" i="1" s="1"/>
  <c r="AY118" i="1" s="1"/>
  <c r="AR130" i="1"/>
  <c r="AS130" i="1" s="1"/>
  <c r="AV130" i="1" s="1"/>
  <c r="AY130" i="1" s="1"/>
  <c r="AR131" i="1"/>
  <c r="AS131" i="1" s="1"/>
  <c r="AV131" i="1" s="1"/>
  <c r="AY131" i="1" s="1"/>
  <c r="AR129" i="1"/>
  <c r="AS129" i="1" s="1"/>
  <c r="AV129" i="1" s="1"/>
  <c r="AY129" i="1" s="1"/>
  <c r="AR122" i="1"/>
  <c r="AS122" i="1" s="1"/>
  <c r="AV122" i="1" s="1"/>
  <c r="AY122" i="1" s="1"/>
  <c r="AR123" i="1"/>
  <c r="AS123" i="1" s="1"/>
  <c r="AV123" i="1" s="1"/>
  <c r="AY123" i="1" s="1"/>
  <c r="AR121" i="1"/>
  <c r="AS121" i="1" s="1"/>
  <c r="AV121" i="1" s="1"/>
  <c r="AY121" i="1" s="1"/>
  <c r="AR50" i="1"/>
  <c r="AS50" i="1" s="1"/>
  <c r="AV50" i="1" s="1"/>
  <c r="AY50" i="1" s="1"/>
  <c r="AR39" i="1"/>
  <c r="AS39" i="1" s="1"/>
  <c r="AV39" i="1" s="1"/>
  <c r="AY39" i="1" s="1"/>
  <c r="AR26" i="1"/>
  <c r="AS26" i="1" s="1"/>
  <c r="AV26" i="1" s="1"/>
  <c r="AY26" i="1" s="1"/>
  <c r="AR142" i="1"/>
  <c r="AS142" i="1" s="1"/>
  <c r="AV142" i="1" s="1"/>
  <c r="AY142" i="1" s="1"/>
  <c r="AR108" i="1"/>
  <c r="AS108" i="1" s="1"/>
  <c r="AV108" i="1" s="1"/>
  <c r="AY108" i="1" s="1"/>
  <c r="AR90" i="1"/>
  <c r="AS90" i="1" s="1"/>
  <c r="AV90" i="1" s="1"/>
  <c r="AY90" i="1" s="1"/>
  <c r="AR67" i="1"/>
  <c r="AS67" i="1" s="1"/>
  <c r="AV67" i="1" s="1"/>
  <c r="AY67" i="1" s="1"/>
  <c r="AR58" i="1"/>
  <c r="AS58" i="1" s="1"/>
  <c r="AV58" i="1" s="1"/>
  <c r="AY58" i="1" s="1"/>
  <c r="AR152" i="1"/>
  <c r="AS152" i="1" s="1"/>
  <c r="AV152" i="1" s="1"/>
  <c r="AY152" i="1" s="1"/>
  <c r="AR73" i="1"/>
  <c r="AS73" i="1" s="1"/>
  <c r="AV73" i="1" s="1"/>
  <c r="AY73" i="1" s="1"/>
  <c r="AR15" i="1"/>
  <c r="AS15" i="1" s="1"/>
  <c r="AV15" i="1" s="1"/>
  <c r="AY15" i="1" s="1"/>
  <c r="AR23" i="1"/>
  <c r="AS23" i="1" s="1"/>
  <c r="AV23" i="1" s="1"/>
  <c r="AY23" i="1" s="1"/>
  <c r="AR61" i="1"/>
  <c r="AS61" i="1" s="1"/>
  <c r="AV61" i="1" s="1"/>
  <c r="AY61" i="1" s="1"/>
  <c r="AR57" i="1"/>
  <c r="AS57" i="1" s="1"/>
  <c r="AV57" i="1" s="1"/>
  <c r="AY57" i="1" s="1"/>
  <c r="AR54" i="1"/>
  <c r="AS54" i="1" s="1"/>
  <c r="AV54" i="1" s="1"/>
  <c r="AY54" i="1" s="1"/>
  <c r="AR43" i="1"/>
  <c r="AS43" i="1" s="1"/>
  <c r="AV43" i="1" s="1"/>
  <c r="AY43" i="1" s="1"/>
  <c r="AR110" i="1"/>
  <c r="AS110" i="1" s="1"/>
  <c r="AV110" i="1" s="1"/>
  <c r="AY110" i="1" s="1"/>
  <c r="AR102" i="1"/>
  <c r="AS102" i="1" s="1"/>
  <c r="AV102" i="1" s="1"/>
  <c r="AY102" i="1" s="1"/>
  <c r="AR89" i="1"/>
  <c r="AS89" i="1" s="1"/>
  <c r="AV89" i="1" s="1"/>
  <c r="AY89" i="1" s="1"/>
  <c r="AR92" i="1"/>
  <c r="AS92" i="1" s="1"/>
  <c r="AV92" i="1" s="1"/>
  <c r="AY92" i="1" s="1"/>
  <c r="AR72" i="1"/>
  <c r="AS72" i="1" s="1"/>
  <c r="AV72" i="1" s="1"/>
  <c r="AY72" i="1" s="1"/>
  <c r="AZ72" i="1" s="1"/>
  <c r="AR74" i="1"/>
  <c r="AS74" i="1" s="1"/>
  <c r="AV74" i="1" s="1"/>
  <c r="AY74" i="1" s="1"/>
  <c r="AR71" i="1"/>
  <c r="AS71" i="1" s="1"/>
  <c r="AV71" i="1" s="1"/>
  <c r="AY71" i="1" s="1"/>
  <c r="AR65" i="1"/>
  <c r="AS65" i="1" s="1"/>
  <c r="AV65" i="1" s="1"/>
  <c r="AY65" i="1" s="1"/>
  <c r="AR141" i="1"/>
  <c r="AS141" i="1" s="1"/>
  <c r="AV141" i="1" s="1"/>
  <c r="AY141" i="1" s="1"/>
  <c r="AR83" i="1"/>
  <c r="AS83" i="1" s="1"/>
  <c r="AV83" i="1" s="1"/>
  <c r="AY83" i="1" s="1"/>
  <c r="AR135" i="1"/>
  <c r="AS135" i="1" s="1"/>
  <c r="AV135" i="1" s="1"/>
  <c r="AY135" i="1" s="1"/>
  <c r="AR147" i="1"/>
  <c r="AS147" i="1" s="1"/>
  <c r="AV147" i="1" s="1"/>
  <c r="AY147" i="1" s="1"/>
  <c r="AR133" i="1"/>
  <c r="AS133" i="1" s="1"/>
  <c r="AV133" i="1" s="1"/>
  <c r="AY133" i="1" s="1"/>
  <c r="AR150" i="1"/>
  <c r="AS150" i="1" s="1"/>
  <c r="AV150" i="1" s="1"/>
  <c r="AY150" i="1" s="1"/>
  <c r="AR127" i="1"/>
  <c r="AS127" i="1" s="1"/>
  <c r="AV127" i="1" s="1"/>
  <c r="AY127" i="1" s="1"/>
  <c r="AR106" i="1"/>
  <c r="AS106" i="1" s="1"/>
  <c r="AV106" i="1" s="1"/>
  <c r="AY106" i="1" s="1"/>
  <c r="AR51" i="1"/>
  <c r="AS51" i="1" s="1"/>
  <c r="AV51" i="1" s="1"/>
  <c r="AY51" i="1" s="1"/>
  <c r="AR81" i="1"/>
  <c r="AS81" i="1" s="1"/>
  <c r="AV81" i="1" s="1"/>
  <c r="AY81" i="1" s="1"/>
  <c r="AR6" i="1"/>
  <c r="AS6" i="1" s="1"/>
  <c r="AV6" i="1" s="1"/>
  <c r="AY6" i="1" s="1"/>
  <c r="AR60" i="1"/>
  <c r="AS60" i="1" s="1"/>
  <c r="AV60" i="1" s="1"/>
  <c r="AY60" i="1" s="1"/>
  <c r="AR41" i="1"/>
  <c r="AS41" i="1" s="1"/>
  <c r="AV41" i="1" s="1"/>
  <c r="AY41" i="1" s="1"/>
  <c r="AR28" i="1"/>
  <c r="AS28" i="1" s="1"/>
  <c r="AV28" i="1" s="1"/>
  <c r="AY28" i="1" s="1"/>
  <c r="AJ63" i="1"/>
  <c r="AL63" i="1" s="1"/>
  <c r="AN63" i="1" s="1"/>
  <c r="AP63" i="1" s="1"/>
  <c r="AL151" i="1"/>
  <c r="AN151" i="1" s="1"/>
  <c r="AP151" i="1" s="1"/>
  <c r="AL68" i="1"/>
  <c r="AN68" i="1" s="1"/>
  <c r="AP68" i="1" s="1"/>
  <c r="AL85" i="1"/>
  <c r="AN85" i="1" s="1"/>
  <c r="AP85" i="1" s="1"/>
  <c r="AL56" i="1"/>
  <c r="AN56" i="1" s="1"/>
  <c r="AP56" i="1" s="1"/>
  <c r="AL52" i="1"/>
  <c r="AN52" i="1" s="1"/>
  <c r="AP52" i="1" s="1"/>
  <c r="AL44" i="1"/>
  <c r="AN44" i="1" s="1"/>
  <c r="AP44" i="1" s="1"/>
  <c r="AL77" i="1"/>
  <c r="AN77" i="1" s="1"/>
  <c r="AP77" i="1" s="1"/>
  <c r="AL40" i="1"/>
  <c r="AN40" i="1" s="1"/>
  <c r="AP40" i="1" s="1"/>
  <c r="AL97" i="1"/>
  <c r="AN97" i="1" s="1"/>
  <c r="AP97" i="1" s="1"/>
  <c r="AL84" i="1"/>
  <c r="AN84" i="1" s="1"/>
  <c r="AP84" i="1" s="1"/>
  <c r="AL148" i="1"/>
  <c r="AN148" i="1" s="1"/>
  <c r="AP148" i="1" s="1"/>
  <c r="AL111" i="1"/>
  <c r="AN111" i="1" s="1"/>
  <c r="AP111" i="1" s="1"/>
  <c r="AL27" i="1"/>
  <c r="AN27" i="1" s="1"/>
  <c r="AP27" i="1" s="1"/>
  <c r="AL36" i="1"/>
  <c r="AN36" i="1" s="1"/>
  <c r="AP36" i="1" s="1"/>
  <c r="AL104" i="1"/>
  <c r="AN104" i="1" s="1"/>
  <c r="AP104" i="1" s="1"/>
  <c r="AL80" i="1"/>
  <c r="AN80" i="1" s="1"/>
  <c r="AP80" i="1" s="1"/>
  <c r="AL144" i="1"/>
  <c r="AN144" i="1" s="1"/>
  <c r="AP144" i="1" s="1"/>
  <c r="AL143" i="1"/>
  <c r="AN143" i="1" s="1"/>
  <c r="AP143" i="1" s="1"/>
  <c r="AL24" i="1"/>
  <c r="AN24" i="1" s="1"/>
  <c r="AP24" i="1" s="1"/>
  <c r="AL94" i="1"/>
  <c r="AN94" i="1" s="1"/>
  <c r="AP94" i="1" s="1"/>
  <c r="AL76" i="1"/>
  <c r="AN76" i="1" s="1"/>
  <c r="AP76" i="1" s="1"/>
  <c r="AL134" i="1"/>
  <c r="AN134" i="1" s="1"/>
  <c r="AP134" i="1" s="1"/>
  <c r="AL124" i="1"/>
  <c r="AN124" i="1" s="1"/>
  <c r="AP124" i="1" s="1"/>
  <c r="AL10" i="1"/>
  <c r="AN10" i="1" s="1"/>
  <c r="AP10" i="1" s="1"/>
  <c r="AL128" i="1"/>
  <c r="AN128" i="1" s="1"/>
  <c r="AP128" i="1" s="1"/>
  <c r="AL107" i="1"/>
  <c r="AN107" i="1" s="1"/>
  <c r="AP107" i="1" s="1"/>
  <c r="AL55" i="1"/>
  <c r="AN55" i="1" s="1"/>
  <c r="AP55" i="1" s="1"/>
  <c r="AL222" i="1"/>
  <c r="AN222" i="1" s="1"/>
  <c r="AP222" i="1" s="1"/>
  <c r="AL17" i="1"/>
  <c r="AN17" i="1" s="1"/>
  <c r="AP17" i="1" s="1"/>
  <c r="AL93" i="1"/>
  <c r="AN93" i="1" s="1"/>
  <c r="AP93" i="1" s="1"/>
  <c r="AL125" i="1"/>
  <c r="AN125" i="1" s="1"/>
  <c r="AP125" i="1" s="1"/>
  <c r="AL120" i="1"/>
  <c r="AN120" i="1" s="1"/>
  <c r="AP120" i="1" s="1"/>
  <c r="AL87" i="1"/>
  <c r="AN87" i="1" s="1"/>
  <c r="AP87" i="1" s="1"/>
  <c r="AL103" i="1"/>
  <c r="AN103" i="1" s="1"/>
  <c r="AP103" i="1" s="1"/>
  <c r="AL88" i="1"/>
  <c r="AN88" i="1" s="1"/>
  <c r="AP88" i="1" s="1"/>
  <c r="AL14" i="1"/>
  <c r="AN14" i="1" s="1"/>
  <c r="AP14" i="1" s="1"/>
  <c r="T222" i="1"/>
  <c r="T226" i="1"/>
  <c r="AG226" i="1"/>
  <c r="AJ226" i="1" s="1"/>
  <c r="AL226" i="1" s="1"/>
  <c r="AN226" i="1" s="1"/>
  <c r="AP226" i="1" s="1"/>
  <c r="AH227" i="1"/>
  <c r="AG231" i="1"/>
  <c r="AJ231" i="1" s="1"/>
  <c r="AL5" i="1"/>
  <c r="AN5" i="1" s="1"/>
  <c r="AP5" i="1" s="1"/>
  <c r="AL13" i="1"/>
  <c r="AN13" i="1" s="1"/>
  <c r="AP13" i="1" s="1"/>
  <c r="AL290" i="1"/>
  <c r="AN290" i="1" s="1"/>
  <c r="AP290" i="1" s="1"/>
  <c r="AG197" i="1"/>
  <c r="AJ197" i="1" s="1"/>
  <c r="AG201" i="1"/>
  <c r="AJ201" i="1" s="1"/>
  <c r="AL201" i="1" s="1"/>
  <c r="AN201" i="1" s="1"/>
  <c r="AP201" i="1" s="1"/>
  <c r="T203" i="1"/>
  <c r="AH203" i="1"/>
  <c r="AL203" i="1" s="1"/>
  <c r="AN203" i="1" s="1"/>
  <c r="AP203" i="1" s="1"/>
  <c r="T207" i="1"/>
  <c r="AH207" i="1"/>
  <c r="AL207" i="1" s="1"/>
  <c r="AN207" i="1" s="1"/>
  <c r="AP207" i="1" s="1"/>
  <c r="AG211" i="1"/>
  <c r="AJ211" i="1" s="1"/>
  <c r="T249" i="1"/>
  <c r="AG249" i="1"/>
  <c r="AJ249" i="1" s="1"/>
  <c r="AG257" i="1"/>
  <c r="AJ257" i="1" s="1"/>
  <c r="T294" i="1"/>
  <c r="AG294" i="1"/>
  <c r="AJ294" i="1" s="1"/>
  <c r="AL294" i="1" s="1"/>
  <c r="AN294" i="1" s="1"/>
  <c r="AP294" i="1" s="1"/>
  <c r="AH295" i="1"/>
  <c r="AG216" i="1"/>
  <c r="AJ216" i="1" s="1"/>
  <c r="AG239" i="1"/>
  <c r="AJ239" i="1" s="1"/>
  <c r="T244" i="1"/>
  <c r="AH244" i="1"/>
  <c r="AL244" i="1" s="1"/>
  <c r="AN244" i="1" s="1"/>
  <c r="AP244" i="1" s="1"/>
  <c r="AH245" i="1"/>
  <c r="AL256" i="1"/>
  <c r="AN256" i="1" s="1"/>
  <c r="AP256" i="1" s="1"/>
  <c r="AG266" i="1"/>
  <c r="AJ266" i="1" s="1"/>
  <c r="AG269" i="1"/>
  <c r="AJ269" i="1" s="1"/>
  <c r="AL274" i="1"/>
  <c r="AN274" i="1" s="1"/>
  <c r="AP274" i="1" s="1"/>
  <c r="T195" i="1"/>
  <c r="AH195" i="1"/>
  <c r="AL195" i="1" s="1"/>
  <c r="AN195" i="1" s="1"/>
  <c r="AP195" i="1" s="1"/>
  <c r="AG198" i="1"/>
  <c r="AJ198" i="1" s="1"/>
  <c r="AL198" i="1" s="1"/>
  <c r="AN198" i="1" s="1"/>
  <c r="AP198" i="1" s="1"/>
  <c r="T200" i="1"/>
  <c r="AH200" i="1"/>
  <c r="AL200" i="1" s="1"/>
  <c r="AN200" i="1" s="1"/>
  <c r="AP200" i="1" s="1"/>
  <c r="AG205" i="1"/>
  <c r="AJ205" i="1" s="1"/>
  <c r="AL205" i="1" s="1"/>
  <c r="AN205" i="1" s="1"/>
  <c r="AP205" i="1" s="1"/>
  <c r="AG215" i="1"/>
  <c r="AJ215" i="1" s="1"/>
  <c r="T218" i="1"/>
  <c r="AH218" i="1"/>
  <c r="AL218" i="1" s="1"/>
  <c r="AN218" i="1" s="1"/>
  <c r="AP218" i="1" s="1"/>
  <c r="AG223" i="1"/>
  <c r="AJ223" i="1" s="1"/>
  <c r="T227" i="1"/>
  <c r="AG232" i="1"/>
  <c r="AJ232" i="1" s="1"/>
  <c r="AG235" i="1"/>
  <c r="AJ235" i="1" s="1"/>
  <c r="AL240" i="1"/>
  <c r="AN240" i="1" s="1"/>
  <c r="AP240" i="1" s="1"/>
  <c r="AG246" i="1"/>
  <c r="AJ246" i="1" s="1"/>
  <c r="AL246" i="1" s="1"/>
  <c r="AN246" i="1" s="1"/>
  <c r="AP246" i="1" s="1"/>
  <c r="T260" i="1"/>
  <c r="AG260" i="1"/>
  <c r="AJ260" i="1" s="1"/>
  <c r="AL260" i="1" s="1"/>
  <c r="AN260" i="1" s="1"/>
  <c r="AP260" i="1" s="1"/>
  <c r="AG261" i="1"/>
  <c r="AJ261" i="1" s="1"/>
  <c r="AH261" i="1"/>
  <c r="AG265" i="1"/>
  <c r="AJ265" i="1" s="1"/>
  <c r="AG273" i="1"/>
  <c r="AJ273" i="1" s="1"/>
  <c r="T278" i="1"/>
  <c r="AH278" i="1"/>
  <c r="AL278" i="1" s="1"/>
  <c r="AN278" i="1" s="1"/>
  <c r="AP278" i="1" s="1"/>
  <c r="AH279" i="1"/>
  <c r="T283" i="1"/>
  <c r="AG283" i="1"/>
  <c r="AJ283" i="1" s="1"/>
  <c r="T286" i="1"/>
  <c r="AH286" i="1"/>
  <c r="AL286" i="1" s="1"/>
  <c r="AN286" i="1" s="1"/>
  <c r="AP286" i="1" s="1"/>
  <c r="AG291" i="1"/>
  <c r="AJ291" i="1" s="1"/>
  <c r="T295" i="1"/>
  <c r="T197" i="1"/>
  <c r="AG227" i="1"/>
  <c r="AJ227" i="1" s="1"/>
  <c r="T252" i="1"/>
  <c r="AH252" i="1"/>
  <c r="AL252" i="1" s="1"/>
  <c r="AN252" i="1" s="1"/>
  <c r="AP252" i="1" s="1"/>
  <c r="T261" i="1"/>
  <c r="AG280" i="1"/>
  <c r="AJ280" i="1" s="1"/>
  <c r="AL280" i="1" s="1"/>
  <c r="AN280" i="1" s="1"/>
  <c r="AP280" i="1" s="1"/>
  <c r="AG295" i="1"/>
  <c r="AJ295" i="1" s="1"/>
  <c r="AH265" i="1"/>
  <c r="T264" i="1"/>
  <c r="AH266" i="1"/>
  <c r="T266" i="1"/>
  <c r="T265" i="1"/>
  <c r="AH263" i="1"/>
  <c r="AL263" i="1" s="1"/>
  <c r="AN263" i="1" s="1"/>
  <c r="AP263" i="1" s="1"/>
  <c r="T263" i="1"/>
  <c r="AH264" i="1"/>
  <c r="AL264" i="1" s="1"/>
  <c r="AN264" i="1" s="1"/>
  <c r="AP264" i="1" s="1"/>
  <c r="AH262" i="1"/>
  <c r="AL262" i="1" s="1"/>
  <c r="AN262" i="1" s="1"/>
  <c r="AP262" i="1" s="1"/>
  <c r="AL272" i="1"/>
  <c r="AN272" i="1" s="1"/>
  <c r="AP272" i="1" s="1"/>
  <c r="AL276" i="1"/>
  <c r="AN276" i="1" s="1"/>
  <c r="AP276" i="1" s="1"/>
  <c r="AH267" i="1"/>
  <c r="AL267" i="1" s="1"/>
  <c r="AN267" i="1" s="1"/>
  <c r="AP267" i="1" s="1"/>
  <c r="AH270" i="1"/>
  <c r="AL270" i="1" s="1"/>
  <c r="AN270" i="1" s="1"/>
  <c r="AP270" i="1" s="1"/>
  <c r="T268" i="1"/>
  <c r="AH268" i="1"/>
  <c r="AL268" i="1" s="1"/>
  <c r="AN268" i="1" s="1"/>
  <c r="AP268" i="1" s="1"/>
  <c r="AH269" i="1"/>
  <c r="T271" i="1"/>
  <c r="AH271" i="1"/>
  <c r="AL271" i="1" s="1"/>
  <c r="AN271" i="1" s="1"/>
  <c r="AP271" i="1" s="1"/>
  <c r="T273" i="1"/>
  <c r="AH273" i="1"/>
  <c r="T275" i="1"/>
  <c r="AH275" i="1"/>
  <c r="AL275" i="1" s="1"/>
  <c r="AN275" i="1" s="1"/>
  <c r="AP275" i="1" s="1"/>
  <c r="AH277" i="1"/>
  <c r="AL277" i="1" s="1"/>
  <c r="AN277" i="1" s="1"/>
  <c r="AP277" i="1" s="1"/>
  <c r="T279" i="1"/>
  <c r="AG279" i="1"/>
  <c r="AJ279" i="1" s="1"/>
  <c r="T280" i="1"/>
  <c r="AH283" i="1"/>
  <c r="AH282" i="1"/>
  <c r="AL282" i="1" s="1"/>
  <c r="AN282" i="1" s="1"/>
  <c r="AP282" i="1" s="1"/>
  <c r="T282" i="1"/>
  <c r="AH281" i="1"/>
  <c r="AL281" i="1" s="1"/>
  <c r="AN281" i="1" s="1"/>
  <c r="AP281" i="1" s="1"/>
  <c r="AG284" i="1"/>
  <c r="AJ284" i="1" s="1"/>
  <c r="AH284" i="1"/>
  <c r="T290" i="1"/>
  <c r="T272" i="1"/>
  <c r="AL287" i="1"/>
  <c r="AN287" i="1" s="1"/>
  <c r="AP287" i="1" s="1"/>
  <c r="AH292" i="1"/>
  <c r="AL292" i="1" s="1"/>
  <c r="AN292" i="1" s="1"/>
  <c r="AP292" i="1" s="1"/>
  <c r="T292" i="1"/>
  <c r="AH291" i="1"/>
  <c r="T291" i="1"/>
  <c r="AH289" i="1"/>
  <c r="AL289" i="1" s="1"/>
  <c r="AN289" i="1" s="1"/>
  <c r="AP289" i="1" s="1"/>
  <c r="T289" i="1"/>
  <c r="AH288" i="1"/>
  <c r="AL288" i="1" s="1"/>
  <c r="AN288" i="1" s="1"/>
  <c r="AP288" i="1" s="1"/>
  <c r="AH285" i="1"/>
  <c r="AL285" i="1" s="1"/>
  <c r="AN285" i="1" s="1"/>
  <c r="AP285" i="1" s="1"/>
  <c r="T287" i="1"/>
  <c r="AH293" i="1"/>
  <c r="AL293" i="1" s="1"/>
  <c r="AN293" i="1" s="1"/>
  <c r="AP293" i="1" s="1"/>
  <c r="AH232" i="1"/>
  <c r="T232" i="1"/>
  <c r="T231" i="1"/>
  <c r="AH229" i="1"/>
  <c r="AL229" i="1" s="1"/>
  <c r="AN229" i="1" s="1"/>
  <c r="AP229" i="1" s="1"/>
  <c r="T229" i="1"/>
  <c r="AH228" i="1"/>
  <c r="AL228" i="1" s="1"/>
  <c r="AN228" i="1" s="1"/>
  <c r="AP228" i="1" s="1"/>
  <c r="T230" i="1"/>
  <c r="AH230" i="1"/>
  <c r="AL230" i="1" s="1"/>
  <c r="AN230" i="1" s="1"/>
  <c r="AP230" i="1" s="1"/>
  <c r="AH231" i="1"/>
  <c r="T235" i="1"/>
  <c r="AH235" i="1"/>
  <c r="AH234" i="1"/>
  <c r="AL234" i="1" s="1"/>
  <c r="AN234" i="1" s="1"/>
  <c r="AP234" i="1" s="1"/>
  <c r="T234" i="1"/>
  <c r="AH233" i="1"/>
  <c r="AL233" i="1" s="1"/>
  <c r="AN233" i="1" s="1"/>
  <c r="AP233" i="1" s="1"/>
  <c r="AL238" i="1"/>
  <c r="AN238" i="1" s="1"/>
  <c r="AP238" i="1" s="1"/>
  <c r="AL242" i="1"/>
  <c r="AN242" i="1" s="1"/>
  <c r="AP242" i="1" s="1"/>
  <c r="T238" i="1"/>
  <c r="T237" i="1"/>
  <c r="AH237" i="1"/>
  <c r="AL237" i="1" s="1"/>
  <c r="AN237" i="1" s="1"/>
  <c r="AP237" i="1" s="1"/>
  <c r="T239" i="1"/>
  <c r="AH239" i="1"/>
  <c r="T241" i="1"/>
  <c r="AH241" i="1"/>
  <c r="AL241" i="1" s="1"/>
  <c r="AN241" i="1" s="1"/>
  <c r="AP241" i="1" s="1"/>
  <c r="AH243" i="1"/>
  <c r="AL243" i="1" s="1"/>
  <c r="AN243" i="1" s="1"/>
  <c r="AP243" i="1" s="1"/>
  <c r="T245" i="1"/>
  <c r="AG245" i="1"/>
  <c r="AJ245" i="1" s="1"/>
  <c r="T246" i="1"/>
  <c r="AH249" i="1"/>
  <c r="AH248" i="1"/>
  <c r="AL248" i="1" s="1"/>
  <c r="AN248" i="1" s="1"/>
  <c r="AP248" i="1" s="1"/>
  <c r="T248" i="1"/>
  <c r="AH247" i="1"/>
  <c r="AL247" i="1" s="1"/>
  <c r="AN247" i="1" s="1"/>
  <c r="AP247" i="1" s="1"/>
  <c r="AG250" i="1"/>
  <c r="AJ250" i="1" s="1"/>
  <c r="AH250" i="1"/>
  <c r="T256" i="1"/>
  <c r="AH236" i="1"/>
  <c r="AL236" i="1" s="1"/>
  <c r="AN236" i="1" s="1"/>
  <c r="AP236" i="1" s="1"/>
  <c r="AL253" i="1"/>
  <c r="AN253" i="1" s="1"/>
  <c r="AP253" i="1" s="1"/>
  <c r="AH258" i="1"/>
  <c r="AL258" i="1" s="1"/>
  <c r="AN258" i="1" s="1"/>
  <c r="AP258" i="1" s="1"/>
  <c r="T258" i="1"/>
  <c r="AH257" i="1"/>
  <c r="T257" i="1"/>
  <c r="AH255" i="1"/>
  <c r="AL255" i="1" s="1"/>
  <c r="AN255" i="1" s="1"/>
  <c r="AP255" i="1" s="1"/>
  <c r="T255" i="1"/>
  <c r="AH254" i="1"/>
  <c r="AL254" i="1" s="1"/>
  <c r="AN254" i="1" s="1"/>
  <c r="AP254" i="1" s="1"/>
  <c r="AH251" i="1"/>
  <c r="AL251" i="1" s="1"/>
  <c r="AN251" i="1" s="1"/>
  <c r="AP251" i="1" s="1"/>
  <c r="T253" i="1"/>
  <c r="AH259" i="1"/>
  <c r="AL259" i="1" s="1"/>
  <c r="AN259" i="1" s="1"/>
  <c r="AP259" i="1" s="1"/>
  <c r="AH194" i="1"/>
  <c r="AL194" i="1" s="1"/>
  <c r="AN194" i="1" s="1"/>
  <c r="AP194" i="1" s="1"/>
  <c r="T196" i="1"/>
  <c r="AH196" i="1"/>
  <c r="AL196" i="1" s="1"/>
  <c r="AN196" i="1" s="1"/>
  <c r="AP196" i="1" s="1"/>
  <c r="AH197" i="1"/>
  <c r="AL206" i="1"/>
  <c r="AN206" i="1" s="1"/>
  <c r="AP206" i="1" s="1"/>
  <c r="AL208" i="1"/>
  <c r="AN208" i="1" s="1"/>
  <c r="AP208" i="1" s="1"/>
  <c r="T198" i="1"/>
  <c r="AH199" i="1"/>
  <c r="AL199" i="1" s="1"/>
  <c r="AN199" i="1" s="1"/>
  <c r="AP199" i="1" s="1"/>
  <c r="T201" i="1"/>
  <c r="AH202" i="1"/>
  <c r="AL202" i="1" s="1"/>
  <c r="AN202" i="1" s="1"/>
  <c r="AP202" i="1" s="1"/>
  <c r="T204" i="1"/>
  <c r="AH204" i="1"/>
  <c r="AL204" i="1" s="1"/>
  <c r="AN204" i="1" s="1"/>
  <c r="AP204" i="1" s="1"/>
  <c r="T210" i="1"/>
  <c r="AH210" i="1"/>
  <c r="AL210" i="1" s="1"/>
  <c r="AN210" i="1" s="1"/>
  <c r="AP210" i="1" s="1"/>
  <c r="AH211" i="1"/>
  <c r="W212" i="1"/>
  <c r="AG212" i="1" s="1"/>
  <c r="AJ212" i="1" s="1"/>
  <c r="AL212" i="1" s="1"/>
  <c r="AN212" i="1" s="1"/>
  <c r="AP212" i="1" s="1"/>
  <c r="T215" i="1"/>
  <c r="AL219" i="1"/>
  <c r="AN219" i="1" s="1"/>
  <c r="AP219" i="1" s="1"/>
  <c r="AH223" i="1"/>
  <c r="T223" i="1"/>
  <c r="AH221" i="1"/>
  <c r="AL221" i="1" s="1"/>
  <c r="AN221" i="1" s="1"/>
  <c r="AP221" i="1" s="1"/>
  <c r="T221" i="1"/>
  <c r="AH220" i="1"/>
  <c r="AL220" i="1" s="1"/>
  <c r="AN220" i="1" s="1"/>
  <c r="AP220" i="1" s="1"/>
  <c r="T224" i="1"/>
  <c r="AH224" i="1"/>
  <c r="AL224" i="1" s="1"/>
  <c r="AN224" i="1" s="1"/>
  <c r="AP224" i="1" s="1"/>
  <c r="T205" i="1"/>
  <c r="AH209" i="1"/>
  <c r="AL209" i="1" s="1"/>
  <c r="AN209" i="1" s="1"/>
  <c r="AP209" i="1" s="1"/>
  <c r="T211" i="1"/>
  <c r="T212" i="1"/>
  <c r="AH215" i="1"/>
  <c r="AH214" i="1"/>
  <c r="AL214" i="1" s="1"/>
  <c r="AN214" i="1" s="1"/>
  <c r="AP214" i="1" s="1"/>
  <c r="T214" i="1"/>
  <c r="AH213" i="1"/>
  <c r="AL213" i="1" s="1"/>
  <c r="AN213" i="1" s="1"/>
  <c r="AP213" i="1" s="1"/>
  <c r="AH216" i="1"/>
  <c r="AH217" i="1"/>
  <c r="AL217" i="1" s="1"/>
  <c r="AN217" i="1" s="1"/>
  <c r="AP217" i="1" s="1"/>
  <c r="T219" i="1"/>
  <c r="AH225" i="1"/>
  <c r="AL225" i="1" s="1"/>
  <c r="AN225" i="1" s="1"/>
  <c r="AP225" i="1" s="1"/>
  <c r="AZ89" i="1" l="1"/>
  <c r="AZ130" i="1"/>
  <c r="AZ64" i="1"/>
  <c r="AZ70" i="1"/>
  <c r="AR217" i="1"/>
  <c r="AS217" i="1" s="1"/>
  <c r="AV217" i="1" s="1"/>
  <c r="AY217" i="1" s="1"/>
  <c r="AR214" i="1"/>
  <c r="AS214" i="1" s="1"/>
  <c r="AV214" i="1" s="1"/>
  <c r="AY214" i="1" s="1"/>
  <c r="AR224" i="1"/>
  <c r="AS224" i="1" s="1"/>
  <c r="AV224" i="1" s="1"/>
  <c r="AY224" i="1" s="1"/>
  <c r="AR221" i="1"/>
  <c r="AS221" i="1" s="1"/>
  <c r="AV221" i="1" s="1"/>
  <c r="AY221" i="1" s="1"/>
  <c r="AR219" i="1"/>
  <c r="AS219" i="1" s="1"/>
  <c r="AV219" i="1" s="1"/>
  <c r="AY219" i="1" s="1"/>
  <c r="AR212" i="1"/>
  <c r="AS212" i="1" s="1"/>
  <c r="AV212" i="1" s="1"/>
  <c r="AY212" i="1" s="1"/>
  <c r="AR210" i="1"/>
  <c r="AS210" i="1" s="1"/>
  <c r="AV210" i="1" s="1"/>
  <c r="AY210" i="1" s="1"/>
  <c r="AR204" i="1"/>
  <c r="AS204" i="1" s="1"/>
  <c r="AV204" i="1" s="1"/>
  <c r="AY204" i="1" s="1"/>
  <c r="AR202" i="1"/>
  <c r="AS202" i="1" s="1"/>
  <c r="AV202" i="1" s="1"/>
  <c r="AY202" i="1" s="1"/>
  <c r="AR199" i="1"/>
  <c r="AS199" i="1" s="1"/>
  <c r="AV199" i="1" s="1"/>
  <c r="AY199" i="1" s="1"/>
  <c r="AR208" i="1"/>
  <c r="AS208" i="1" s="1"/>
  <c r="AV208" i="1" s="1"/>
  <c r="AY208" i="1" s="1"/>
  <c r="AZ208" i="1" s="1"/>
  <c r="AR259" i="1"/>
  <c r="AS259" i="1" s="1"/>
  <c r="AV259" i="1" s="1"/>
  <c r="AY259" i="1" s="1"/>
  <c r="AR251" i="1"/>
  <c r="AS251" i="1" s="1"/>
  <c r="AV251" i="1" s="1"/>
  <c r="AY251" i="1" s="1"/>
  <c r="AR253" i="1"/>
  <c r="AS253" i="1" s="1"/>
  <c r="AV253" i="1" s="1"/>
  <c r="AY253" i="1" s="1"/>
  <c r="AR243" i="1"/>
  <c r="AS243" i="1" s="1"/>
  <c r="AV243" i="1" s="1"/>
  <c r="AY243" i="1" s="1"/>
  <c r="AR242" i="1"/>
  <c r="AS242" i="1" s="1"/>
  <c r="AV242" i="1" s="1"/>
  <c r="AY242" i="1" s="1"/>
  <c r="AZ242" i="1" s="1"/>
  <c r="AR233" i="1"/>
  <c r="AS233" i="1" s="1"/>
  <c r="AV233" i="1" s="1"/>
  <c r="AY233" i="1" s="1"/>
  <c r="AR234" i="1"/>
  <c r="AS234" i="1" s="1"/>
  <c r="AV234" i="1" s="1"/>
  <c r="AY234" i="1" s="1"/>
  <c r="AR230" i="1"/>
  <c r="AS230" i="1" s="1"/>
  <c r="AV230" i="1" s="1"/>
  <c r="AY230" i="1" s="1"/>
  <c r="AR228" i="1"/>
  <c r="AS228" i="1" s="1"/>
  <c r="AV228" i="1" s="1"/>
  <c r="AY228" i="1" s="1"/>
  <c r="AR229" i="1"/>
  <c r="AS229" i="1" s="1"/>
  <c r="AV229" i="1" s="1"/>
  <c r="AY229" i="1" s="1"/>
  <c r="AR293" i="1"/>
  <c r="AS293" i="1" s="1"/>
  <c r="AV293" i="1" s="1"/>
  <c r="AY293" i="1" s="1"/>
  <c r="AR285" i="1"/>
  <c r="AS285" i="1" s="1"/>
  <c r="AV285" i="1" s="1"/>
  <c r="AY285" i="1" s="1"/>
  <c r="AR287" i="1"/>
  <c r="AS287" i="1" s="1"/>
  <c r="AV287" i="1" s="1"/>
  <c r="AY287" i="1" s="1"/>
  <c r="AR277" i="1"/>
  <c r="AS277" i="1" s="1"/>
  <c r="AV277" i="1" s="1"/>
  <c r="AY277" i="1" s="1"/>
  <c r="AR268" i="1"/>
  <c r="AS268" i="1" s="1"/>
  <c r="AV268" i="1" s="1"/>
  <c r="AY268" i="1" s="1"/>
  <c r="AR270" i="1"/>
  <c r="AS270" i="1" s="1"/>
  <c r="AV270" i="1" s="1"/>
  <c r="AY270" i="1" s="1"/>
  <c r="AR276" i="1"/>
  <c r="AS276" i="1" s="1"/>
  <c r="AV276" i="1" s="1"/>
  <c r="AY276" i="1" s="1"/>
  <c r="AZ276" i="1" s="1"/>
  <c r="AR262" i="1"/>
  <c r="AS262" i="1" s="1"/>
  <c r="AV262" i="1" s="1"/>
  <c r="AY262" i="1" s="1"/>
  <c r="AR280" i="1"/>
  <c r="AS280" i="1" s="1"/>
  <c r="AV280" i="1" s="1"/>
  <c r="AY280" i="1" s="1"/>
  <c r="AR252" i="1"/>
  <c r="AS252" i="1" s="1"/>
  <c r="AV252" i="1" s="1"/>
  <c r="AY252" i="1" s="1"/>
  <c r="AR286" i="1"/>
  <c r="AS286" i="1" s="1"/>
  <c r="AV286" i="1" s="1"/>
  <c r="AY286" i="1" s="1"/>
  <c r="AR240" i="1"/>
  <c r="AS240" i="1" s="1"/>
  <c r="AV240" i="1" s="1"/>
  <c r="AY240" i="1" s="1"/>
  <c r="AR205" i="1"/>
  <c r="AS205" i="1" s="1"/>
  <c r="AV205" i="1" s="1"/>
  <c r="AY205" i="1" s="1"/>
  <c r="AR195" i="1"/>
  <c r="AS195" i="1" s="1"/>
  <c r="AV195" i="1" s="1"/>
  <c r="AY195" i="1" s="1"/>
  <c r="AR274" i="1"/>
  <c r="AS274" i="1" s="1"/>
  <c r="AV274" i="1" s="1"/>
  <c r="AY274" i="1" s="1"/>
  <c r="AR294" i="1"/>
  <c r="AS294" i="1" s="1"/>
  <c r="AV294" i="1" s="1"/>
  <c r="AY294" i="1" s="1"/>
  <c r="AR207" i="1"/>
  <c r="AS207" i="1" s="1"/>
  <c r="AV207" i="1" s="1"/>
  <c r="AY207" i="1" s="1"/>
  <c r="AR203" i="1"/>
  <c r="AS203" i="1" s="1"/>
  <c r="AV203" i="1" s="1"/>
  <c r="AY203" i="1" s="1"/>
  <c r="AR201" i="1"/>
  <c r="AS201" i="1" s="1"/>
  <c r="AV201" i="1" s="1"/>
  <c r="AY201" i="1" s="1"/>
  <c r="AR290" i="1"/>
  <c r="AS290" i="1" s="1"/>
  <c r="AV290" i="1" s="1"/>
  <c r="AY290" i="1" s="1"/>
  <c r="AR225" i="1"/>
  <c r="AS225" i="1" s="1"/>
  <c r="AV225" i="1" s="1"/>
  <c r="AY225" i="1" s="1"/>
  <c r="AR213" i="1"/>
  <c r="AS213" i="1" s="1"/>
  <c r="AV213" i="1" s="1"/>
  <c r="AY213" i="1" s="1"/>
  <c r="AR209" i="1"/>
  <c r="AS209" i="1" s="1"/>
  <c r="AV209" i="1" s="1"/>
  <c r="AY209" i="1" s="1"/>
  <c r="AR220" i="1"/>
  <c r="AS220" i="1" s="1"/>
  <c r="AV220" i="1" s="1"/>
  <c r="AY220" i="1" s="1"/>
  <c r="AR206" i="1"/>
  <c r="AS206" i="1" s="1"/>
  <c r="AV206" i="1" s="1"/>
  <c r="AY206" i="1" s="1"/>
  <c r="AR196" i="1"/>
  <c r="AS196" i="1" s="1"/>
  <c r="AV196" i="1" s="1"/>
  <c r="AY196" i="1" s="1"/>
  <c r="AR194" i="1"/>
  <c r="AS194" i="1" s="1"/>
  <c r="AV194" i="1" s="1"/>
  <c r="AY194" i="1" s="1"/>
  <c r="AR254" i="1"/>
  <c r="AS254" i="1" s="1"/>
  <c r="AV254" i="1" s="1"/>
  <c r="AY254" i="1" s="1"/>
  <c r="AR255" i="1"/>
  <c r="AS255" i="1" s="1"/>
  <c r="AV255" i="1" s="1"/>
  <c r="AY255" i="1" s="1"/>
  <c r="AR258" i="1"/>
  <c r="AS258" i="1" s="1"/>
  <c r="AV258" i="1" s="1"/>
  <c r="AY258" i="1" s="1"/>
  <c r="AR236" i="1"/>
  <c r="AS236" i="1" s="1"/>
  <c r="AV236" i="1" s="1"/>
  <c r="AY236" i="1" s="1"/>
  <c r="AR247" i="1"/>
  <c r="AS247" i="1" s="1"/>
  <c r="AV247" i="1" s="1"/>
  <c r="AY247" i="1" s="1"/>
  <c r="AR248" i="1"/>
  <c r="AS248" i="1" s="1"/>
  <c r="AV248" i="1" s="1"/>
  <c r="AY248" i="1" s="1"/>
  <c r="AR241" i="1"/>
  <c r="AS241" i="1" s="1"/>
  <c r="AV241" i="1" s="1"/>
  <c r="AY241" i="1" s="1"/>
  <c r="AR237" i="1"/>
  <c r="AS237" i="1" s="1"/>
  <c r="AV237" i="1" s="1"/>
  <c r="AY237" i="1" s="1"/>
  <c r="AR238" i="1"/>
  <c r="AS238" i="1" s="1"/>
  <c r="AV238" i="1" s="1"/>
  <c r="AY238" i="1" s="1"/>
  <c r="AR288" i="1"/>
  <c r="AS288" i="1" s="1"/>
  <c r="AV288" i="1" s="1"/>
  <c r="AY288" i="1" s="1"/>
  <c r="AR289" i="1"/>
  <c r="AS289" i="1" s="1"/>
  <c r="AV289" i="1" s="1"/>
  <c r="AY289" i="1" s="1"/>
  <c r="AR292" i="1"/>
  <c r="AS292" i="1" s="1"/>
  <c r="AV292" i="1" s="1"/>
  <c r="AY292" i="1" s="1"/>
  <c r="AR281" i="1"/>
  <c r="AS281" i="1" s="1"/>
  <c r="AV281" i="1" s="1"/>
  <c r="AY281" i="1" s="1"/>
  <c r="AR282" i="1"/>
  <c r="AS282" i="1" s="1"/>
  <c r="AV282" i="1" s="1"/>
  <c r="AY282" i="1" s="1"/>
  <c r="AR275" i="1"/>
  <c r="AS275" i="1" s="1"/>
  <c r="AV275" i="1" s="1"/>
  <c r="AY275" i="1" s="1"/>
  <c r="AR271" i="1"/>
  <c r="AS271" i="1" s="1"/>
  <c r="AV271" i="1" s="1"/>
  <c r="AY271" i="1" s="1"/>
  <c r="AR267" i="1"/>
  <c r="AS267" i="1" s="1"/>
  <c r="AV267" i="1" s="1"/>
  <c r="AY267" i="1" s="1"/>
  <c r="AR272" i="1"/>
  <c r="AS272" i="1" s="1"/>
  <c r="AV272" i="1" s="1"/>
  <c r="AY272" i="1" s="1"/>
  <c r="AR264" i="1"/>
  <c r="AS264" i="1" s="1"/>
  <c r="AV264" i="1" s="1"/>
  <c r="AY264" i="1" s="1"/>
  <c r="AR263" i="1"/>
  <c r="AS263" i="1" s="1"/>
  <c r="AV263" i="1" s="1"/>
  <c r="AY263" i="1" s="1"/>
  <c r="AR278" i="1"/>
  <c r="AS278" i="1" s="1"/>
  <c r="AV278" i="1" s="1"/>
  <c r="AY278" i="1" s="1"/>
  <c r="AR260" i="1"/>
  <c r="AS260" i="1" s="1"/>
  <c r="AV260" i="1" s="1"/>
  <c r="AY260" i="1" s="1"/>
  <c r="AR246" i="1"/>
  <c r="AS246" i="1" s="1"/>
  <c r="AV246" i="1" s="1"/>
  <c r="AY246" i="1" s="1"/>
  <c r="AR218" i="1"/>
  <c r="AS218" i="1" s="1"/>
  <c r="AV218" i="1" s="1"/>
  <c r="AY218" i="1" s="1"/>
  <c r="AR200" i="1"/>
  <c r="AS200" i="1" s="1"/>
  <c r="AV200" i="1" s="1"/>
  <c r="AY200" i="1" s="1"/>
  <c r="AR198" i="1"/>
  <c r="AS198" i="1" s="1"/>
  <c r="AV198" i="1" s="1"/>
  <c r="AY198" i="1" s="1"/>
  <c r="AR256" i="1"/>
  <c r="AS256" i="1" s="1"/>
  <c r="AV256" i="1" s="1"/>
  <c r="AY256" i="1" s="1"/>
  <c r="AR244" i="1"/>
  <c r="AS244" i="1" s="1"/>
  <c r="AV244" i="1" s="1"/>
  <c r="AY244" i="1" s="1"/>
  <c r="AR226" i="1"/>
  <c r="AS226" i="1" s="1"/>
  <c r="AV226" i="1" s="1"/>
  <c r="AY226" i="1" s="1"/>
  <c r="AR222" i="1"/>
  <c r="AS222" i="1" s="1"/>
  <c r="AV222" i="1" s="1"/>
  <c r="AY222" i="1" s="1"/>
  <c r="AZ29" i="1"/>
  <c r="AR5" i="1"/>
  <c r="AS5" i="1" s="1"/>
  <c r="AV5" i="1" s="1"/>
  <c r="AY5" i="1" s="1"/>
  <c r="AZ3" i="1" s="1"/>
  <c r="AR125" i="1"/>
  <c r="AS125" i="1" s="1"/>
  <c r="AV125" i="1" s="1"/>
  <c r="AY125" i="1" s="1"/>
  <c r="AR93" i="1"/>
  <c r="AS93" i="1" s="1"/>
  <c r="AV93" i="1" s="1"/>
  <c r="AY93" i="1" s="1"/>
  <c r="AR55" i="1"/>
  <c r="AS55" i="1" s="1"/>
  <c r="AV55" i="1" s="1"/>
  <c r="AY55" i="1" s="1"/>
  <c r="AR107" i="1"/>
  <c r="AS107" i="1" s="1"/>
  <c r="AV107" i="1" s="1"/>
  <c r="AY107" i="1" s="1"/>
  <c r="AZ105" i="1" s="1"/>
  <c r="AR134" i="1"/>
  <c r="AS134" i="1" s="1"/>
  <c r="AV134" i="1" s="1"/>
  <c r="AY134" i="1" s="1"/>
  <c r="AZ132" i="1" s="1"/>
  <c r="AR143" i="1"/>
  <c r="AS143" i="1" s="1"/>
  <c r="AV143" i="1" s="1"/>
  <c r="AY143" i="1" s="1"/>
  <c r="AR80" i="1"/>
  <c r="AS80" i="1" s="1"/>
  <c r="AV80" i="1" s="1"/>
  <c r="AY80" i="1" s="1"/>
  <c r="AZ78" i="1" s="1"/>
  <c r="AR36" i="1"/>
  <c r="AS36" i="1" s="1"/>
  <c r="AV36" i="1" s="1"/>
  <c r="AY36" i="1" s="1"/>
  <c r="AZ34" i="1" s="1"/>
  <c r="AR111" i="1"/>
  <c r="AS111" i="1" s="1"/>
  <c r="AV111" i="1" s="1"/>
  <c r="AY111" i="1" s="1"/>
  <c r="AZ109" i="1" s="1"/>
  <c r="AR84" i="1"/>
  <c r="AS84" i="1" s="1"/>
  <c r="AV84" i="1" s="1"/>
  <c r="AY84" i="1" s="1"/>
  <c r="AR44" i="1"/>
  <c r="AS44" i="1" s="1"/>
  <c r="AV44" i="1" s="1"/>
  <c r="AY44" i="1" s="1"/>
  <c r="AZ42" i="1" s="1"/>
  <c r="AR68" i="1"/>
  <c r="AS68" i="1" s="1"/>
  <c r="AV68" i="1" s="1"/>
  <c r="AY68" i="1" s="1"/>
  <c r="AZ66" i="1" s="1"/>
  <c r="AR13" i="1"/>
  <c r="AS13" i="1" s="1"/>
  <c r="AV13" i="1" s="1"/>
  <c r="AY13" i="1" s="1"/>
  <c r="AR88" i="1"/>
  <c r="AS88" i="1" s="1"/>
  <c r="AV88" i="1" s="1"/>
  <c r="AY88" i="1" s="1"/>
  <c r="AR103" i="1"/>
  <c r="AS103" i="1" s="1"/>
  <c r="AV103" i="1" s="1"/>
  <c r="AY103" i="1" s="1"/>
  <c r="AR87" i="1"/>
  <c r="AS87" i="1" s="1"/>
  <c r="AV87" i="1" s="1"/>
  <c r="AY87" i="1" s="1"/>
  <c r="AR120" i="1"/>
  <c r="AS120" i="1" s="1"/>
  <c r="AV120" i="1" s="1"/>
  <c r="AY120" i="1" s="1"/>
  <c r="AZ118" i="1" s="1"/>
  <c r="AR17" i="1"/>
  <c r="AS17" i="1" s="1"/>
  <c r="AV17" i="1" s="1"/>
  <c r="AY17" i="1" s="1"/>
  <c r="AZ15" i="1" s="1"/>
  <c r="AR128" i="1"/>
  <c r="AS128" i="1" s="1"/>
  <c r="AV128" i="1" s="1"/>
  <c r="AY128" i="1" s="1"/>
  <c r="AZ126" i="1" s="1"/>
  <c r="AR124" i="1"/>
  <c r="AS124" i="1" s="1"/>
  <c r="AV124" i="1" s="1"/>
  <c r="AY124" i="1" s="1"/>
  <c r="AR76" i="1"/>
  <c r="AS76" i="1" s="1"/>
  <c r="AV76" i="1" s="1"/>
  <c r="AY76" i="1" s="1"/>
  <c r="AR24" i="1"/>
  <c r="AS24" i="1" s="1"/>
  <c r="AV24" i="1" s="1"/>
  <c r="AY24" i="1" s="1"/>
  <c r="AZ22" i="1" s="1"/>
  <c r="AR27" i="1"/>
  <c r="AS27" i="1" s="1"/>
  <c r="AV27" i="1" s="1"/>
  <c r="AY27" i="1" s="1"/>
  <c r="AZ25" i="1" s="1"/>
  <c r="AR97" i="1"/>
  <c r="AS97" i="1" s="1"/>
  <c r="AV97" i="1" s="1"/>
  <c r="AY97" i="1" s="1"/>
  <c r="AZ95" i="1" s="1"/>
  <c r="AR40" i="1"/>
  <c r="AS40" i="1" s="1"/>
  <c r="AV40" i="1" s="1"/>
  <c r="AY40" i="1" s="1"/>
  <c r="AZ38" i="1" s="1"/>
  <c r="AR151" i="1"/>
  <c r="AS151" i="1" s="1"/>
  <c r="AV151" i="1" s="1"/>
  <c r="AY151" i="1" s="1"/>
  <c r="AZ149" i="1" s="1"/>
  <c r="AR63" i="1"/>
  <c r="AS63" i="1" s="1"/>
  <c r="AV63" i="1" s="1"/>
  <c r="AY63" i="1" s="1"/>
  <c r="AZ61" i="1" s="1"/>
  <c r="AZ57" i="1"/>
  <c r="AR14" i="1"/>
  <c r="AS14" i="1" s="1"/>
  <c r="AV14" i="1" s="1"/>
  <c r="AY14" i="1" s="1"/>
  <c r="AR104" i="1"/>
  <c r="AS104" i="1" s="1"/>
  <c r="AV104" i="1" s="1"/>
  <c r="AY104" i="1" s="1"/>
  <c r="AR56" i="1"/>
  <c r="AS56" i="1" s="1"/>
  <c r="AV56" i="1" s="1"/>
  <c r="AY56" i="1" s="1"/>
  <c r="AR10" i="1"/>
  <c r="AS10" i="1" s="1"/>
  <c r="AV10" i="1" s="1"/>
  <c r="AY10" i="1" s="1"/>
  <c r="AZ7" i="1" s="1"/>
  <c r="AR94" i="1"/>
  <c r="AS94" i="1" s="1"/>
  <c r="AV94" i="1" s="1"/>
  <c r="AY94" i="1" s="1"/>
  <c r="AR144" i="1"/>
  <c r="AS144" i="1" s="1"/>
  <c r="AV144" i="1" s="1"/>
  <c r="AY144" i="1" s="1"/>
  <c r="AR148" i="1"/>
  <c r="AS148" i="1" s="1"/>
  <c r="AV148" i="1" s="1"/>
  <c r="AY148" i="1" s="1"/>
  <c r="AZ145" i="1" s="1"/>
  <c r="AR77" i="1"/>
  <c r="AS77" i="1" s="1"/>
  <c r="AV77" i="1" s="1"/>
  <c r="AY77" i="1" s="1"/>
  <c r="AR52" i="1"/>
  <c r="AS52" i="1" s="1"/>
  <c r="AV52" i="1" s="1"/>
  <c r="AY52" i="1" s="1"/>
  <c r="AZ49" i="1" s="1"/>
  <c r="AR85" i="1"/>
  <c r="AS85" i="1" s="1"/>
  <c r="AV85" i="1" s="1"/>
  <c r="AY85" i="1" s="1"/>
  <c r="AL295" i="1"/>
  <c r="AN295" i="1" s="1"/>
  <c r="AP295" i="1" s="1"/>
  <c r="AL197" i="1"/>
  <c r="AN197" i="1" s="1"/>
  <c r="AP197" i="1" s="1"/>
  <c r="AL216" i="1"/>
  <c r="AN216" i="1" s="1"/>
  <c r="AP216" i="1" s="1"/>
  <c r="AL223" i="1"/>
  <c r="AN223" i="1" s="1"/>
  <c r="AP223" i="1" s="1"/>
  <c r="AL245" i="1"/>
  <c r="AN245" i="1" s="1"/>
  <c r="AP245" i="1" s="1"/>
  <c r="AL257" i="1"/>
  <c r="AN257" i="1" s="1"/>
  <c r="AP257" i="1" s="1"/>
  <c r="AL231" i="1"/>
  <c r="AN231" i="1" s="1"/>
  <c r="AP231" i="1" s="1"/>
  <c r="AL211" i="1"/>
  <c r="AN211" i="1" s="1"/>
  <c r="AP211" i="1" s="1"/>
  <c r="AL249" i="1"/>
  <c r="AN249" i="1" s="1"/>
  <c r="AP249" i="1" s="1"/>
  <c r="AL235" i="1"/>
  <c r="AN235" i="1" s="1"/>
  <c r="AP235" i="1" s="1"/>
  <c r="AL227" i="1"/>
  <c r="AN227" i="1" s="1"/>
  <c r="AP227" i="1" s="1"/>
  <c r="AL215" i="1"/>
  <c r="AN215" i="1" s="1"/>
  <c r="AP215" i="1" s="1"/>
  <c r="AL273" i="1"/>
  <c r="AN273" i="1" s="1"/>
  <c r="AP273" i="1" s="1"/>
  <c r="AL261" i="1"/>
  <c r="AN261" i="1" s="1"/>
  <c r="AP261" i="1" s="1"/>
  <c r="AL239" i="1"/>
  <c r="AN239" i="1" s="1"/>
  <c r="AP239" i="1" s="1"/>
  <c r="AL232" i="1"/>
  <c r="AN232" i="1" s="1"/>
  <c r="AP232" i="1" s="1"/>
  <c r="AL269" i="1"/>
  <c r="AN269" i="1" s="1"/>
  <c r="AP269" i="1" s="1"/>
  <c r="AL265" i="1"/>
  <c r="AN265" i="1" s="1"/>
  <c r="AP265" i="1" s="1"/>
  <c r="AL291" i="1"/>
  <c r="AN291" i="1" s="1"/>
  <c r="AP291" i="1" s="1"/>
  <c r="AL266" i="1"/>
  <c r="AN266" i="1" s="1"/>
  <c r="AP266" i="1" s="1"/>
  <c r="AL250" i="1"/>
  <c r="AN250" i="1" s="1"/>
  <c r="AP250" i="1" s="1"/>
  <c r="AL283" i="1"/>
  <c r="AN283" i="1" s="1"/>
  <c r="AP283" i="1" s="1"/>
  <c r="AL279" i="1"/>
  <c r="AN279" i="1" s="1"/>
  <c r="AP279" i="1" s="1"/>
  <c r="AL284" i="1"/>
  <c r="AN284" i="1" s="1"/>
  <c r="AP284" i="1" s="1"/>
  <c r="AZ141" i="1" l="1"/>
  <c r="AR250" i="1"/>
  <c r="AS250" i="1" s="1"/>
  <c r="AV250" i="1" s="1"/>
  <c r="AY250" i="1" s="1"/>
  <c r="AR266" i="1"/>
  <c r="AS266" i="1" s="1"/>
  <c r="AV266" i="1" s="1"/>
  <c r="AY266" i="1" s="1"/>
  <c r="AR265" i="1"/>
  <c r="AS265" i="1" s="1"/>
  <c r="AV265" i="1" s="1"/>
  <c r="AY265" i="1" s="1"/>
  <c r="AR232" i="1"/>
  <c r="AS232" i="1" s="1"/>
  <c r="AV232" i="1" s="1"/>
  <c r="AY232" i="1" s="1"/>
  <c r="AR273" i="1"/>
  <c r="AS273" i="1" s="1"/>
  <c r="AV273" i="1" s="1"/>
  <c r="AY273" i="1" s="1"/>
  <c r="AZ270" i="1" s="1"/>
  <c r="AR227" i="1"/>
  <c r="AS227" i="1" s="1"/>
  <c r="AV227" i="1" s="1"/>
  <c r="AY227" i="1" s="1"/>
  <c r="AZ225" i="1" s="1"/>
  <c r="AR249" i="1"/>
  <c r="AS249" i="1" s="1"/>
  <c r="AV249" i="1" s="1"/>
  <c r="AY249" i="1" s="1"/>
  <c r="AR231" i="1"/>
  <c r="AS231" i="1" s="1"/>
  <c r="AV231" i="1" s="1"/>
  <c r="AY231" i="1" s="1"/>
  <c r="AZ228" i="1" s="1"/>
  <c r="AR245" i="1"/>
  <c r="AS245" i="1" s="1"/>
  <c r="AV245" i="1" s="1"/>
  <c r="AY245" i="1" s="1"/>
  <c r="AZ243" i="1" s="1"/>
  <c r="AR216" i="1"/>
  <c r="AS216" i="1" s="1"/>
  <c r="AV216" i="1" s="1"/>
  <c r="AY216" i="1" s="1"/>
  <c r="AR295" i="1"/>
  <c r="AS295" i="1" s="1"/>
  <c r="AV295" i="1" s="1"/>
  <c r="AY295" i="1" s="1"/>
  <c r="AZ293" i="1" s="1"/>
  <c r="AZ206" i="1"/>
  <c r="AZ274" i="1"/>
  <c r="AR279" i="1"/>
  <c r="AS279" i="1" s="1"/>
  <c r="AV279" i="1" s="1"/>
  <c r="AY279" i="1" s="1"/>
  <c r="AZ277" i="1" s="1"/>
  <c r="AR284" i="1"/>
  <c r="AS284" i="1" s="1"/>
  <c r="AV284" i="1" s="1"/>
  <c r="AY284" i="1" s="1"/>
  <c r="AR283" i="1"/>
  <c r="AS283" i="1" s="1"/>
  <c r="AV283" i="1" s="1"/>
  <c r="AY283" i="1" s="1"/>
  <c r="AR291" i="1"/>
  <c r="AS291" i="1" s="1"/>
  <c r="AV291" i="1" s="1"/>
  <c r="AY291" i="1" s="1"/>
  <c r="AZ288" i="1" s="1"/>
  <c r="AR269" i="1"/>
  <c r="AS269" i="1" s="1"/>
  <c r="AV269" i="1" s="1"/>
  <c r="AY269" i="1" s="1"/>
  <c r="AZ267" i="1" s="1"/>
  <c r="AR239" i="1"/>
  <c r="AS239" i="1" s="1"/>
  <c r="AV239" i="1" s="1"/>
  <c r="AY239" i="1" s="1"/>
  <c r="AZ236" i="1" s="1"/>
  <c r="AR261" i="1"/>
  <c r="AS261" i="1" s="1"/>
  <c r="AV261" i="1" s="1"/>
  <c r="AY261" i="1" s="1"/>
  <c r="AZ259" i="1" s="1"/>
  <c r="AR215" i="1"/>
  <c r="AS215" i="1" s="1"/>
  <c r="AV215" i="1" s="1"/>
  <c r="AY215" i="1" s="1"/>
  <c r="AR235" i="1"/>
  <c r="AS235" i="1" s="1"/>
  <c r="AV235" i="1" s="1"/>
  <c r="AY235" i="1" s="1"/>
  <c r="AZ233" i="1" s="1"/>
  <c r="AR211" i="1"/>
  <c r="AS211" i="1" s="1"/>
  <c r="AV211" i="1" s="1"/>
  <c r="AY211" i="1" s="1"/>
  <c r="AZ209" i="1" s="1"/>
  <c r="AR257" i="1"/>
  <c r="AS257" i="1" s="1"/>
  <c r="AV257" i="1" s="1"/>
  <c r="AY257" i="1" s="1"/>
  <c r="AZ254" i="1" s="1"/>
  <c r="AR223" i="1"/>
  <c r="AS223" i="1" s="1"/>
  <c r="AV223" i="1" s="1"/>
  <c r="AY223" i="1" s="1"/>
  <c r="AZ220" i="1" s="1"/>
  <c r="AR197" i="1"/>
  <c r="AS197" i="1" s="1"/>
  <c r="AV197" i="1" s="1"/>
  <c r="AY197" i="1" s="1"/>
  <c r="AZ194" i="1" s="1"/>
  <c r="AZ82" i="1"/>
  <c r="AZ74" i="1"/>
  <c r="AZ53" i="1"/>
  <c r="AZ91" i="1"/>
  <c r="AZ11" i="1"/>
  <c r="AZ122" i="1"/>
  <c r="AZ101" i="1"/>
  <c r="AZ240" i="1"/>
  <c r="AZ199" i="1"/>
  <c r="AZ202" i="1"/>
  <c r="AZ251" i="1"/>
  <c r="AZ285" i="1"/>
  <c r="AZ217" i="1"/>
  <c r="AZ213" i="1" l="1"/>
  <c r="AZ247" i="1"/>
  <c r="AZ262" i="1"/>
  <c r="AZ281" i="1"/>
  <c r="AD193" i="1"/>
  <c r="AD192" i="1"/>
  <c r="AC193" i="1"/>
  <c r="AC192" i="1"/>
  <c r="AD182" i="1"/>
  <c r="AD181" i="1"/>
  <c r="AC182" i="1"/>
  <c r="AC181" i="1"/>
  <c r="AD178" i="1"/>
  <c r="AD177" i="1"/>
  <c r="AC178" i="1"/>
  <c r="AC177" i="1"/>
  <c r="AD171" i="1"/>
  <c r="AC171" i="1"/>
  <c r="AD167" i="1"/>
  <c r="AC167" i="1"/>
  <c r="AD164" i="1"/>
  <c r="AD163" i="1"/>
  <c r="AC164" i="1"/>
  <c r="AC163" i="1"/>
  <c r="T186" i="1"/>
  <c r="T187" i="1" s="1"/>
  <c r="T191" i="1"/>
  <c r="AH192" i="1" s="1"/>
  <c r="AE192" i="1"/>
  <c r="AE193" i="1" s="1"/>
  <c r="AH193" i="1"/>
  <c r="U193" i="1"/>
  <c r="V193" i="1"/>
  <c r="W193" i="1"/>
  <c r="X193" i="1"/>
  <c r="Y193" i="1"/>
  <c r="Z193" i="1"/>
  <c r="AA193" i="1"/>
  <c r="AT193" i="1"/>
  <c r="AU193" i="1" s="1"/>
  <c r="U192" i="1"/>
  <c r="W192" i="1"/>
  <c r="X192" i="1"/>
  <c r="Y192" i="1"/>
  <c r="Z192" i="1"/>
  <c r="AA192" i="1"/>
  <c r="AT192" i="1"/>
  <c r="AU192" i="1" s="1"/>
  <c r="AH191" i="1"/>
  <c r="AG191" i="1"/>
  <c r="AJ191" i="1" s="1"/>
  <c r="AU191" i="1"/>
  <c r="AH190" i="1"/>
  <c r="AG190" i="1"/>
  <c r="AJ190" i="1" s="1"/>
  <c r="AT190" i="1"/>
  <c r="AU190" i="1" s="1"/>
  <c r="U189" i="1"/>
  <c r="V189" i="1"/>
  <c r="W189" i="1"/>
  <c r="X189" i="1"/>
  <c r="Y189" i="1"/>
  <c r="Z189" i="1"/>
  <c r="AA189" i="1"/>
  <c r="AB189" i="1"/>
  <c r="AC189" i="1"/>
  <c r="AE189" i="1"/>
  <c r="AT189" i="1"/>
  <c r="AU189" i="1" s="1"/>
  <c r="AG188" i="1"/>
  <c r="AJ188" i="1" s="1"/>
  <c r="AT188" i="1"/>
  <c r="AU188" i="1" s="1"/>
  <c r="AH187" i="1"/>
  <c r="AG187" i="1"/>
  <c r="AJ187" i="1" s="1"/>
  <c r="AT187" i="1"/>
  <c r="AU187" i="1" s="1"/>
  <c r="AG186" i="1"/>
  <c r="AJ186" i="1" s="1"/>
  <c r="AU186" i="1"/>
  <c r="T183" i="1"/>
  <c r="AH185" i="1" s="1"/>
  <c r="AG185" i="1"/>
  <c r="AJ185" i="1" s="1"/>
  <c r="AT185" i="1"/>
  <c r="AU185" i="1" s="1"/>
  <c r="AG184" i="1"/>
  <c r="AJ184" i="1" s="1"/>
  <c r="AT184" i="1"/>
  <c r="AU184" i="1" s="1"/>
  <c r="AG183" i="1"/>
  <c r="AJ183" i="1" s="1"/>
  <c r="AU183" i="1"/>
  <c r="T179" i="1"/>
  <c r="AH182" i="1" s="1"/>
  <c r="U182" i="1"/>
  <c r="V182" i="1"/>
  <c r="W182" i="1"/>
  <c r="X182" i="1"/>
  <c r="Y182" i="1"/>
  <c r="Z182" i="1"/>
  <c r="AA182" i="1"/>
  <c r="AE182" i="1"/>
  <c r="AT182" i="1"/>
  <c r="AU182" i="1" s="1"/>
  <c r="U181" i="1"/>
  <c r="W181" i="1"/>
  <c r="X181" i="1"/>
  <c r="Y181" i="1"/>
  <c r="Z181" i="1"/>
  <c r="AA181" i="1"/>
  <c r="AE181" i="1"/>
  <c r="AT181" i="1"/>
  <c r="AU181" i="1" s="1"/>
  <c r="AH180" i="1"/>
  <c r="AG180" i="1"/>
  <c r="AJ180" i="1" s="1"/>
  <c r="AT180" i="1"/>
  <c r="AU180" i="1" s="1"/>
  <c r="AG179" i="1"/>
  <c r="AJ179" i="1" s="1"/>
  <c r="AU179" i="1"/>
  <c r="T175" i="1"/>
  <c r="AH178" i="1" s="1"/>
  <c r="U177" i="1"/>
  <c r="W177" i="1"/>
  <c r="W178" i="1" s="1"/>
  <c r="X177" i="1"/>
  <c r="X178" i="1" s="1"/>
  <c r="Y177" i="1"/>
  <c r="Y178" i="1" s="1"/>
  <c r="Z177" i="1"/>
  <c r="Z178" i="1" s="1"/>
  <c r="AA177" i="1"/>
  <c r="AA178" i="1" s="1"/>
  <c r="U178" i="1"/>
  <c r="V178" i="1"/>
  <c r="AE178" i="1"/>
  <c r="AT178" i="1"/>
  <c r="AU178" i="1" s="1"/>
  <c r="AE177" i="1"/>
  <c r="AT177" i="1"/>
  <c r="AU177" i="1" s="1"/>
  <c r="AG176" i="1"/>
  <c r="AJ176" i="1" s="1"/>
  <c r="AT176" i="1"/>
  <c r="AU176" i="1" s="1"/>
  <c r="AG175" i="1"/>
  <c r="AJ175" i="1" s="1"/>
  <c r="AU175" i="1"/>
  <c r="T174" i="1"/>
  <c r="AH174" i="1" s="1"/>
  <c r="AG174" i="1"/>
  <c r="AJ174" i="1" s="1"/>
  <c r="AU174" i="1"/>
  <c r="T172" i="1"/>
  <c r="AH173" i="1" s="1"/>
  <c r="AG173" i="1"/>
  <c r="AJ173" i="1" s="1"/>
  <c r="AT173" i="1"/>
  <c r="AU173" i="1" s="1"/>
  <c r="AG172" i="1"/>
  <c r="AJ172" i="1" s="1"/>
  <c r="AU172" i="1"/>
  <c r="T168" i="1"/>
  <c r="AH171" i="1" s="1"/>
  <c r="U171" i="1"/>
  <c r="V171" i="1"/>
  <c r="W171" i="1"/>
  <c r="X171" i="1"/>
  <c r="Y171" i="1"/>
  <c r="Z171" i="1"/>
  <c r="AA171" i="1"/>
  <c r="AE171" i="1"/>
  <c r="AT171" i="1"/>
  <c r="AU171" i="1" s="1"/>
  <c r="AG170" i="1"/>
  <c r="AJ170" i="1" s="1"/>
  <c r="AT170" i="1"/>
  <c r="AU170" i="1" s="1"/>
  <c r="AG169" i="1"/>
  <c r="AJ169" i="1" s="1"/>
  <c r="AT169" i="1"/>
  <c r="AU169" i="1" s="1"/>
  <c r="AG168" i="1"/>
  <c r="AJ168" i="1" s="1"/>
  <c r="AU168" i="1"/>
  <c r="T165" i="1"/>
  <c r="AH167" i="1" s="1"/>
  <c r="U167" i="1"/>
  <c r="W167" i="1"/>
  <c r="X167" i="1"/>
  <c r="Y167" i="1"/>
  <c r="Z167" i="1"/>
  <c r="AA167" i="1"/>
  <c r="AE167" i="1"/>
  <c r="AT167" i="1"/>
  <c r="AU167" i="1" s="1"/>
  <c r="AG166" i="1"/>
  <c r="AJ166" i="1" s="1"/>
  <c r="AT166" i="1"/>
  <c r="AU166" i="1" s="1"/>
  <c r="AG165" i="1"/>
  <c r="AJ165" i="1" s="1"/>
  <c r="AU165" i="1"/>
  <c r="T160" i="1"/>
  <c r="AH164" i="1" s="1"/>
  <c r="U164" i="1"/>
  <c r="V164" i="1"/>
  <c r="W164" i="1"/>
  <c r="X164" i="1"/>
  <c r="Y164" i="1"/>
  <c r="Z164" i="1"/>
  <c r="AA164" i="1"/>
  <c r="AE163" i="1"/>
  <c r="AE164" i="1" s="1"/>
  <c r="AT164" i="1"/>
  <c r="AU164" i="1" s="1"/>
  <c r="U163" i="1"/>
  <c r="W163" i="1"/>
  <c r="X163" i="1"/>
  <c r="Y163" i="1"/>
  <c r="Z163" i="1"/>
  <c r="AA163" i="1"/>
  <c r="AT163" i="1"/>
  <c r="AU163" i="1" s="1"/>
  <c r="AG162" i="1"/>
  <c r="AJ162" i="1" s="1"/>
  <c r="AT162" i="1"/>
  <c r="AU162" i="1" s="1"/>
  <c r="AG161" i="1"/>
  <c r="AJ161" i="1" s="1"/>
  <c r="AT161" i="1"/>
  <c r="AU161" i="1" s="1"/>
  <c r="AG160" i="1"/>
  <c r="AJ160" i="1" s="1"/>
  <c r="AU160" i="1"/>
  <c r="T164" i="1" l="1"/>
  <c r="T192" i="1"/>
  <c r="T189" i="1"/>
  <c r="T176" i="1"/>
  <c r="AH176" i="1"/>
  <c r="AL176" i="1" s="1"/>
  <c r="T181" i="1"/>
  <c r="T188" i="1"/>
  <c r="T190" i="1"/>
  <c r="T162" i="1"/>
  <c r="AH165" i="1"/>
  <c r="AL165" i="1" s="1"/>
  <c r="AN165" i="1" s="1"/>
  <c r="AP165" i="1" s="1"/>
  <c r="T173" i="1"/>
  <c r="T177" i="1"/>
  <c r="T167" i="1"/>
  <c r="T178" i="1"/>
  <c r="AH166" i="1"/>
  <c r="AL166" i="1" s="1"/>
  <c r="AN166" i="1" s="1"/>
  <c r="AP166" i="1" s="1"/>
  <c r="AG167" i="1"/>
  <c r="AJ167" i="1" s="1"/>
  <c r="AL167" i="1" s="1"/>
  <c r="AN167" i="1" s="1"/>
  <c r="AP167" i="1" s="1"/>
  <c r="AH175" i="1"/>
  <c r="AL175" i="1" s="1"/>
  <c r="AN175" i="1" s="1"/>
  <c r="AP175" i="1" s="1"/>
  <c r="AH179" i="1"/>
  <c r="AL179" i="1" s="1"/>
  <c r="AN179" i="1" s="1"/>
  <c r="AP179" i="1" s="1"/>
  <c r="T166" i="1"/>
  <c r="T170" i="1"/>
  <c r="AG181" i="1"/>
  <c r="AJ181" i="1" s="1"/>
  <c r="AH186" i="1"/>
  <c r="AL186" i="1" s="1"/>
  <c r="AN186" i="1" s="1"/>
  <c r="AP186" i="1" s="1"/>
  <c r="AH188" i="1"/>
  <c r="AL188" i="1" s="1"/>
  <c r="AN188" i="1" s="1"/>
  <c r="AP188" i="1" s="1"/>
  <c r="AH189" i="1"/>
  <c r="T161" i="1"/>
  <c r="T169" i="1"/>
  <c r="T180" i="1"/>
  <c r="T184" i="1"/>
  <c r="T163" i="1"/>
  <c r="T171" i="1"/>
  <c r="T182" i="1"/>
  <c r="T185" i="1"/>
  <c r="T193" i="1"/>
  <c r="AH160" i="1"/>
  <c r="AL160" i="1" s="1"/>
  <c r="AN160" i="1" s="1"/>
  <c r="AP160" i="1" s="1"/>
  <c r="AH161" i="1"/>
  <c r="AL161" i="1" s="1"/>
  <c r="AN161" i="1" s="1"/>
  <c r="AP161" i="1" s="1"/>
  <c r="AH162" i="1"/>
  <c r="AL162" i="1" s="1"/>
  <c r="AN162" i="1" s="1"/>
  <c r="AP162" i="1" s="1"/>
  <c r="AH168" i="1"/>
  <c r="AL168" i="1" s="1"/>
  <c r="AN168" i="1" s="1"/>
  <c r="AP168" i="1" s="1"/>
  <c r="AH169" i="1"/>
  <c r="AL169" i="1" s="1"/>
  <c r="AN169" i="1" s="1"/>
  <c r="AP169" i="1" s="1"/>
  <c r="AH170" i="1"/>
  <c r="AL170" i="1" s="1"/>
  <c r="AN170" i="1" s="1"/>
  <c r="AP170" i="1" s="1"/>
  <c r="AH172" i="1"/>
  <c r="AL172" i="1" s="1"/>
  <c r="AN172" i="1" s="1"/>
  <c r="AP172" i="1" s="1"/>
  <c r="AL180" i="1"/>
  <c r="AN180" i="1" s="1"/>
  <c r="AP180" i="1" s="1"/>
  <c r="AH181" i="1"/>
  <c r="AH183" i="1"/>
  <c r="AL183" i="1" s="1"/>
  <c r="AN183" i="1" s="1"/>
  <c r="AP183" i="1" s="1"/>
  <c r="AH184" i="1"/>
  <c r="AL184" i="1" s="1"/>
  <c r="AN184" i="1" s="1"/>
  <c r="AP184" i="1" s="1"/>
  <c r="AL191" i="1"/>
  <c r="AN191" i="1" s="1"/>
  <c r="AP191" i="1" s="1"/>
  <c r="AL173" i="1"/>
  <c r="AN173" i="1" s="1"/>
  <c r="AP173" i="1" s="1"/>
  <c r="AG164" i="1"/>
  <c r="AJ164" i="1" s="1"/>
  <c r="AL164" i="1" s="1"/>
  <c r="AN164" i="1" s="1"/>
  <c r="AP164" i="1" s="1"/>
  <c r="AG182" i="1"/>
  <c r="AJ182" i="1" s="1"/>
  <c r="AL182" i="1" s="1"/>
  <c r="AN182" i="1" s="1"/>
  <c r="AP182" i="1" s="1"/>
  <c r="AL185" i="1"/>
  <c r="AN185" i="1" s="1"/>
  <c r="AP185" i="1" s="1"/>
  <c r="AL187" i="1"/>
  <c r="AN187" i="1" s="1"/>
  <c r="AP187" i="1" s="1"/>
  <c r="AL190" i="1"/>
  <c r="AN190" i="1" s="1"/>
  <c r="AP190" i="1" s="1"/>
  <c r="AG192" i="1"/>
  <c r="AJ192" i="1" s="1"/>
  <c r="AL192" i="1" s="1"/>
  <c r="AN192" i="1" s="1"/>
  <c r="AP192" i="1" s="1"/>
  <c r="AG193" i="1"/>
  <c r="AJ193" i="1" s="1"/>
  <c r="AL193" i="1" s="1"/>
  <c r="AN193" i="1" s="1"/>
  <c r="AP193" i="1" s="1"/>
  <c r="AH163" i="1"/>
  <c r="AH177" i="1"/>
  <c r="AG189" i="1"/>
  <c r="AJ189" i="1" s="1"/>
  <c r="AL174" i="1"/>
  <c r="AN174" i="1" s="1"/>
  <c r="AP174" i="1" s="1"/>
  <c r="AG171" i="1"/>
  <c r="AJ171" i="1" s="1"/>
  <c r="AL171" i="1" s="1"/>
  <c r="AN171" i="1" s="1"/>
  <c r="AP171" i="1" s="1"/>
  <c r="AG177" i="1"/>
  <c r="AJ177" i="1" s="1"/>
  <c r="AG178" i="1"/>
  <c r="AJ178" i="1" s="1"/>
  <c r="AL178" i="1" s="1"/>
  <c r="AN178" i="1" s="1"/>
  <c r="AP178" i="1" s="1"/>
  <c r="AG163" i="1"/>
  <c r="AJ163" i="1" s="1"/>
  <c r="AR174" i="1" l="1"/>
  <c r="AS174" i="1" s="1"/>
  <c r="AV174" i="1" s="1"/>
  <c r="AY174" i="1" s="1"/>
  <c r="AZ174" i="1" s="1"/>
  <c r="AR178" i="1"/>
  <c r="AS178" i="1" s="1"/>
  <c r="AV178" i="1" s="1"/>
  <c r="AY178" i="1" s="1"/>
  <c r="AR192" i="1"/>
  <c r="AS192" i="1" s="1"/>
  <c r="AV192" i="1" s="1"/>
  <c r="AY192" i="1" s="1"/>
  <c r="AR187" i="1"/>
  <c r="AS187" i="1" s="1"/>
  <c r="AV187" i="1" s="1"/>
  <c r="AY187" i="1" s="1"/>
  <c r="AR182" i="1"/>
  <c r="AS182" i="1" s="1"/>
  <c r="AV182" i="1" s="1"/>
  <c r="AY182" i="1" s="1"/>
  <c r="AR173" i="1"/>
  <c r="AS173" i="1" s="1"/>
  <c r="AV173" i="1" s="1"/>
  <c r="AY173" i="1" s="1"/>
  <c r="AR184" i="1"/>
  <c r="AS184" i="1" s="1"/>
  <c r="AV184" i="1" s="1"/>
  <c r="AY184" i="1" s="1"/>
  <c r="AR172" i="1"/>
  <c r="AS172" i="1" s="1"/>
  <c r="AV172" i="1" s="1"/>
  <c r="AY172" i="1" s="1"/>
  <c r="AR162" i="1"/>
  <c r="AS162" i="1" s="1"/>
  <c r="AV162" i="1" s="1"/>
  <c r="AY162" i="1" s="1"/>
  <c r="AR160" i="1"/>
  <c r="AS160" i="1" s="1"/>
  <c r="AV160" i="1" s="1"/>
  <c r="AY160" i="1" s="1"/>
  <c r="AR186" i="1"/>
  <c r="AS186" i="1" s="1"/>
  <c r="AV186" i="1" s="1"/>
  <c r="AY186" i="1" s="1"/>
  <c r="AR179" i="1"/>
  <c r="AS179" i="1" s="1"/>
  <c r="AV179" i="1" s="1"/>
  <c r="AY179" i="1" s="1"/>
  <c r="AR193" i="1"/>
  <c r="AS193" i="1" s="1"/>
  <c r="AV193" i="1" s="1"/>
  <c r="AY193" i="1" s="1"/>
  <c r="AR190" i="1"/>
  <c r="AS190" i="1" s="1"/>
  <c r="AV190" i="1" s="1"/>
  <c r="AY190" i="1" s="1"/>
  <c r="AR185" i="1"/>
  <c r="AS185" i="1" s="1"/>
  <c r="AV185" i="1" s="1"/>
  <c r="AY185" i="1" s="1"/>
  <c r="AR164" i="1"/>
  <c r="AS164" i="1" s="1"/>
  <c r="AV164" i="1" s="1"/>
  <c r="AY164" i="1" s="1"/>
  <c r="AR191" i="1"/>
  <c r="AS191" i="1" s="1"/>
  <c r="AV191" i="1" s="1"/>
  <c r="AY191" i="1" s="1"/>
  <c r="AR183" i="1"/>
  <c r="AS183" i="1" s="1"/>
  <c r="AV183" i="1" s="1"/>
  <c r="AY183" i="1" s="1"/>
  <c r="AR180" i="1"/>
  <c r="AS180" i="1" s="1"/>
  <c r="AV180" i="1" s="1"/>
  <c r="AY180" i="1" s="1"/>
  <c r="AR161" i="1"/>
  <c r="AS161" i="1" s="1"/>
  <c r="AV161" i="1" s="1"/>
  <c r="AY161" i="1" s="1"/>
  <c r="AR188" i="1"/>
  <c r="AS188" i="1" s="1"/>
  <c r="AV188" i="1" s="1"/>
  <c r="AY188" i="1" s="1"/>
  <c r="AR175" i="1"/>
  <c r="AS175" i="1" s="1"/>
  <c r="AV175" i="1" s="1"/>
  <c r="AY175" i="1" s="1"/>
  <c r="AR171" i="1"/>
  <c r="AS171" i="1" s="1"/>
  <c r="AV171" i="1" s="1"/>
  <c r="AY171" i="1" s="1"/>
  <c r="AR169" i="1"/>
  <c r="AS169" i="1" s="1"/>
  <c r="AV169" i="1" s="1"/>
  <c r="AY169" i="1" s="1"/>
  <c r="AR167" i="1"/>
  <c r="AS167" i="1" s="1"/>
  <c r="AV167" i="1" s="1"/>
  <c r="AY167" i="1" s="1"/>
  <c r="AR165" i="1"/>
  <c r="AS165" i="1" s="1"/>
  <c r="AV165" i="1" s="1"/>
  <c r="AY165" i="1" s="1"/>
  <c r="AR170" i="1"/>
  <c r="AS170" i="1" s="1"/>
  <c r="AV170" i="1" s="1"/>
  <c r="AY170" i="1" s="1"/>
  <c r="AR168" i="1"/>
  <c r="AS168" i="1" s="1"/>
  <c r="AV168" i="1" s="1"/>
  <c r="AY168" i="1" s="1"/>
  <c r="AR166" i="1"/>
  <c r="AS166" i="1" s="1"/>
  <c r="AV166" i="1" s="1"/>
  <c r="AY166" i="1" s="1"/>
  <c r="AL181" i="1"/>
  <c r="AN181" i="1" s="1"/>
  <c r="AP181" i="1" s="1"/>
  <c r="AL189" i="1"/>
  <c r="AN189" i="1" s="1"/>
  <c r="AP189" i="1" s="1"/>
  <c r="AL177" i="1"/>
  <c r="AN177" i="1" s="1"/>
  <c r="AP177" i="1" s="1"/>
  <c r="AL163" i="1"/>
  <c r="AN163" i="1" s="1"/>
  <c r="AP163" i="1" s="1"/>
  <c r="AN176" i="1"/>
  <c r="AP176" i="1" s="1"/>
  <c r="AZ183" i="1" l="1"/>
  <c r="AZ172" i="1"/>
  <c r="AZ191" i="1"/>
  <c r="AR189" i="1"/>
  <c r="AS189" i="1" s="1"/>
  <c r="AV189" i="1" s="1"/>
  <c r="AY189" i="1" s="1"/>
  <c r="AZ186" i="1" s="1"/>
  <c r="AR176" i="1"/>
  <c r="AS176" i="1" s="1"/>
  <c r="AR163" i="1"/>
  <c r="AS163" i="1" s="1"/>
  <c r="AV163" i="1" s="1"/>
  <c r="AY163" i="1" s="1"/>
  <c r="AZ160" i="1" s="1"/>
  <c r="AR177" i="1"/>
  <c r="AS177" i="1" s="1"/>
  <c r="AV177" i="1" s="1"/>
  <c r="AY177" i="1" s="1"/>
  <c r="AR181" i="1"/>
  <c r="AS181" i="1" s="1"/>
  <c r="AV181" i="1" s="1"/>
  <c r="AY181" i="1" s="1"/>
  <c r="AZ179" i="1" s="1"/>
  <c r="AZ168" i="1"/>
  <c r="AZ165" i="1"/>
  <c r="AV176" i="1" l="1"/>
  <c r="AY176" i="1" s="1"/>
  <c r="AZ175" i="1" s="1"/>
</calcChain>
</file>

<file path=xl/comments1.xml><?xml version="1.0" encoding="utf-8"?>
<comments xmlns="http://schemas.openxmlformats.org/spreadsheetml/2006/main">
  <authors>
    <author>Alan</author>
  </authors>
  <commentList>
    <comment ref="U1" authorId="0">
      <text>
        <r>
          <rPr>
            <b/>
            <sz val="9"/>
            <color indexed="81"/>
            <rFont val="Tahoma"/>
            <family val="2"/>
          </rPr>
          <t>Alan:</t>
        </r>
        <r>
          <rPr>
            <sz val="9"/>
            <color indexed="81"/>
            <rFont val="Tahoma"/>
            <family val="2"/>
          </rPr>
          <t xml:space="preserve">
9/18/18: Need to set up exemptions properly if applicable.  </t>
        </r>
      </text>
    </comment>
    <comment ref="AM176" authorId="0">
      <text>
        <r>
          <rPr>
            <b/>
            <sz val="9"/>
            <color indexed="81"/>
            <rFont val="Tahoma"/>
            <family val="2"/>
          </rPr>
          <t>Alan:</t>
        </r>
        <r>
          <rPr>
            <sz val="9"/>
            <color indexed="81"/>
            <rFont val="Tahoma"/>
            <family val="2"/>
          </rPr>
          <t xml:space="preserve">
s/b .00985 not .0985</t>
        </r>
      </text>
    </comment>
    <comment ref="AM210" authorId="0">
      <text>
        <r>
          <rPr>
            <b/>
            <sz val="9"/>
            <color indexed="81"/>
            <rFont val="Tahoma"/>
            <family val="2"/>
          </rPr>
          <t>Alan:</t>
        </r>
        <r>
          <rPr>
            <sz val="9"/>
            <color indexed="81"/>
            <rFont val="Tahoma"/>
            <family val="2"/>
          </rPr>
          <t xml:space="preserve">
s/b .00985 not .0985</t>
        </r>
      </text>
    </comment>
    <comment ref="AM244" authorId="0">
      <text>
        <r>
          <rPr>
            <b/>
            <sz val="9"/>
            <color indexed="81"/>
            <rFont val="Tahoma"/>
            <family val="2"/>
          </rPr>
          <t>Alan:</t>
        </r>
        <r>
          <rPr>
            <sz val="9"/>
            <color indexed="81"/>
            <rFont val="Tahoma"/>
            <family val="2"/>
          </rPr>
          <t xml:space="preserve">
s/b .00985 not .0985</t>
        </r>
      </text>
    </comment>
    <comment ref="AM278" authorId="0">
      <text>
        <r>
          <rPr>
            <b/>
            <sz val="9"/>
            <color indexed="81"/>
            <rFont val="Tahoma"/>
            <family val="2"/>
          </rPr>
          <t>Alan:</t>
        </r>
        <r>
          <rPr>
            <sz val="9"/>
            <color indexed="81"/>
            <rFont val="Tahoma"/>
            <family val="2"/>
          </rPr>
          <t xml:space="preserve">
s/b .00985 not .0985</t>
        </r>
      </text>
    </comment>
  </commentList>
</comments>
</file>

<file path=xl/sharedStrings.xml><?xml version="1.0" encoding="utf-8"?>
<sst xmlns="http://schemas.openxmlformats.org/spreadsheetml/2006/main" count="5949" uniqueCount="1685">
  <si>
    <t>Location Acct #</t>
  </si>
  <si>
    <t>Juris Code</t>
  </si>
  <si>
    <t>TaxCode</t>
  </si>
  <si>
    <t>Gross Sales &amp; Service</t>
  </si>
  <si>
    <t>Service Sales</t>
  </si>
  <si>
    <t>Govt Charitable Sales</t>
  </si>
  <si>
    <t>Gas</t>
  </si>
  <si>
    <t>Prescriptions Prosthetics</t>
  </si>
  <si>
    <t>Trade-ins</t>
  </si>
  <si>
    <t>Bad Debt</t>
  </si>
  <si>
    <t>Utilities for Restaurant</t>
  </si>
  <si>
    <t>Agricultural Compounds</t>
  </si>
  <si>
    <t>Other Deduction</t>
  </si>
  <si>
    <t>Other Deduction Explanation</t>
  </si>
  <si>
    <t>Food</t>
  </si>
  <si>
    <t>Machinery</t>
  </si>
  <si>
    <t>Part A &gt;&gt;&gt;</t>
  </si>
  <si>
    <t xml:space="preserve"> </t>
  </si>
  <si>
    <t>Part B &gt;&gt;&gt;</t>
  </si>
  <si>
    <t>Electricity</t>
  </si>
  <si>
    <t>Farm Equipment</t>
  </si>
  <si>
    <t>Pesticides</t>
  </si>
  <si>
    <t>Low Emit Vehicles</t>
  </si>
  <si>
    <t>School Related Sales</t>
  </si>
  <si>
    <t>Cigarettes</t>
  </si>
  <si>
    <t>Renewable Energy Components</t>
  </si>
  <si>
    <t>Other Exemption</t>
  </si>
  <si>
    <t>Other Exemption Explanation</t>
  </si>
  <si>
    <t>Part B Total</t>
  </si>
  <si>
    <t>Licensed Dealer Sales</t>
  </si>
  <si>
    <t>Net Sales</t>
  </si>
  <si>
    <t>Overpayment from Previous Return</t>
  </si>
  <si>
    <t>Out of Taxing Area Sales</t>
  </si>
  <si>
    <t>Net Taxable Sales</t>
  </si>
  <si>
    <t>Tax Rate</t>
  </si>
  <si>
    <t>Amount of Sales Tax</t>
  </si>
  <si>
    <t>Excess Tax Collected</t>
  </si>
  <si>
    <t>Total</t>
  </si>
  <si>
    <t>Service Fee Rate</t>
  </si>
  <si>
    <t>Sales Tax Due</t>
  </si>
  <si>
    <t>Goods From Inventory</t>
  </si>
  <si>
    <t>Tax on Goods from Inventory</t>
  </si>
  <si>
    <t>Tax Due</t>
  </si>
  <si>
    <t>Penalty</t>
  </si>
  <si>
    <t>Interest</t>
  </si>
  <si>
    <t>DR 0100 Line 1</t>
  </si>
  <si>
    <t>DR 0100</t>
  </si>
  <si>
    <t>DR 0100 Line 2a</t>
  </si>
  <si>
    <t>State</t>
  </si>
  <si>
    <t>RTD</t>
  </si>
  <si>
    <t>CD</t>
  </si>
  <si>
    <t>City</t>
  </si>
  <si>
    <t>Cnty</t>
  </si>
  <si>
    <t>RTA</t>
  </si>
  <si>
    <t>TaxPeriodBeginDate</t>
  </si>
  <si>
    <t>TaxPeriodEndDate</t>
  </si>
  <si>
    <t>Colorado Acct #</t>
  </si>
  <si>
    <t>Business Name</t>
  </si>
  <si>
    <t>Address</t>
  </si>
  <si>
    <t>Zip</t>
  </si>
  <si>
    <t>Date Signed</t>
  </si>
  <si>
    <t>Contact Name</t>
  </si>
  <si>
    <t>Contact Phone</t>
  </si>
  <si>
    <t>Contact Email</t>
  </si>
  <si>
    <t>FEIN</t>
  </si>
  <si>
    <t>Ack Email</t>
  </si>
  <si>
    <t>Total for each Tax Type</t>
  </si>
  <si>
    <t>Total for each branch location</t>
  </si>
  <si>
    <t>Taxpayer Information &gt;&gt;&gt;</t>
  </si>
  <si>
    <t>Filing period start and end dates</t>
  </si>
  <si>
    <t>Amended</t>
  </si>
  <si>
    <t>Return</t>
  </si>
  <si>
    <t>Part A Total     DR 0100 Line 2b</t>
  </si>
  <si>
    <t>Exemptions</t>
  </si>
  <si>
    <t>Line 3</t>
  </si>
  <si>
    <t>Line 3a</t>
  </si>
  <si>
    <t>Line 3b</t>
  </si>
  <si>
    <t>Line 3c</t>
  </si>
  <si>
    <t>Line 4</t>
  </si>
  <si>
    <t>Line 5</t>
  </si>
  <si>
    <t>Line 6</t>
  </si>
  <si>
    <t>Line 7</t>
  </si>
  <si>
    <t>Line 8a</t>
  </si>
  <si>
    <t>Line 9</t>
  </si>
  <si>
    <t>Line 10</t>
  </si>
  <si>
    <t>Line 15</t>
  </si>
  <si>
    <t>Line 14</t>
  </si>
  <si>
    <t>Line 13</t>
  </si>
  <si>
    <t>Line 12</t>
  </si>
  <si>
    <t>Line 11</t>
  </si>
  <si>
    <t>LID</t>
  </si>
  <si>
    <t>MT</t>
  </si>
  <si>
    <t>MHA</t>
  </si>
  <si>
    <t>012345670001</t>
  </si>
  <si>
    <t>110059</t>
  </si>
  <si>
    <t>012345670002</t>
  </si>
  <si>
    <t>012345670003</t>
  </si>
  <si>
    <t>012345670004</t>
  </si>
  <si>
    <t>012345670005</t>
  </si>
  <si>
    <t>030206</t>
  </si>
  <si>
    <t>012345670006</t>
  </si>
  <si>
    <t>012345670007</t>
  </si>
  <si>
    <t>012345670008</t>
  </si>
  <si>
    <t>012345670009</t>
  </si>
  <si>
    <t>070206</t>
  </si>
  <si>
    <t>610005</t>
  </si>
  <si>
    <t>470031</t>
  </si>
  <si>
    <t>540007</t>
  </si>
  <si>
    <t>040052</t>
  </si>
  <si>
    <t>060031</t>
  </si>
  <si>
    <t>010006</t>
  </si>
  <si>
    <t>012345670010</t>
  </si>
  <si>
    <t>Space Flight</t>
  </si>
  <si>
    <t>470208</t>
  </si>
  <si>
    <r>
      <rPr>
        <b/>
        <sz val="10"/>
        <rFont val="Arial"/>
        <family val="2"/>
      </rPr>
      <t>Location Name</t>
    </r>
    <r>
      <rPr>
        <b/>
        <sz val="10"/>
        <color rgb="FFFF0000"/>
        <rFont val="Arial"/>
        <family val="2"/>
      </rPr>
      <t xml:space="preserve">
(Remove this Column on Return Data Upload Sheet)</t>
    </r>
  </si>
  <si>
    <t>Lakewood-Jefferson With LID</t>
  </si>
  <si>
    <t>County</t>
  </si>
  <si>
    <t>Jurisdiction</t>
  </si>
  <si>
    <t>Unincorporated - Adams</t>
  </si>
  <si>
    <t>Adams</t>
  </si>
  <si>
    <t>12-0206</t>
  </si>
  <si>
    <t>Unincorporated - Arapahoe</t>
  </si>
  <si>
    <t>Arapahoe</t>
  </si>
  <si>
    <t>10-0206</t>
  </si>
  <si>
    <t>Unincorporated - Boulder</t>
  </si>
  <si>
    <t>Boulder</t>
  </si>
  <si>
    <t>07-0206</t>
  </si>
  <si>
    <t>Unincorporated - Douglas</t>
  </si>
  <si>
    <t>Douglas</t>
  </si>
  <si>
    <t>47-0206</t>
  </si>
  <si>
    <t>Unincorporated - Grand</t>
  </si>
  <si>
    <t>Grand</t>
  </si>
  <si>
    <t>53-0206</t>
  </si>
  <si>
    <t>Unincorporated - Jefferson</t>
  </si>
  <si>
    <t>Jefferson</t>
  </si>
  <si>
    <t>11-0206</t>
  </si>
  <si>
    <t>Unincorporated - Lake</t>
  </si>
  <si>
    <t>Lake</t>
  </si>
  <si>
    <t>41-0206</t>
  </si>
  <si>
    <t>Unincorporated - Larimer</t>
  </si>
  <si>
    <t>Larimer</t>
  </si>
  <si>
    <t>06-0206</t>
  </si>
  <si>
    <t>Aurora</t>
  </si>
  <si>
    <t>12-0003</t>
  </si>
  <si>
    <t>07-0003</t>
  </si>
  <si>
    <t>Brighton</t>
  </si>
  <si>
    <t>12-0008</t>
  </si>
  <si>
    <t>Broomfield</t>
  </si>
  <si>
    <t>64-0006</t>
  </si>
  <si>
    <t>Castle Rock</t>
  </si>
  <si>
    <t>47-0002</t>
  </si>
  <si>
    <t>Centennial</t>
  </si>
  <si>
    <t>10-0040</t>
  </si>
  <si>
    <t xml:space="preserve">Edgewater </t>
  </si>
  <si>
    <t>11-0032</t>
  </si>
  <si>
    <t xml:space="preserve">Englewood </t>
  </si>
  <si>
    <t>10-0006</t>
  </si>
  <si>
    <t xml:space="preserve">Firestone </t>
  </si>
  <si>
    <t>Weld</t>
  </si>
  <si>
    <t>03-0043</t>
  </si>
  <si>
    <t xml:space="preserve">Glendale </t>
  </si>
  <si>
    <t>10-0033</t>
  </si>
  <si>
    <t xml:space="preserve">Golden </t>
  </si>
  <si>
    <t>11-0042</t>
  </si>
  <si>
    <t xml:space="preserve">Greenwood Village </t>
  </si>
  <si>
    <t>10-0034</t>
  </si>
  <si>
    <t xml:space="preserve">Littleton </t>
  </si>
  <si>
    <t>10-0011</t>
  </si>
  <si>
    <t xml:space="preserve">Longmont </t>
  </si>
  <si>
    <t>07-0040</t>
  </si>
  <si>
    <t xml:space="preserve">Louisville </t>
  </si>
  <si>
    <t>07-0041</t>
  </si>
  <si>
    <t xml:space="preserve">Loveland </t>
  </si>
  <si>
    <t>06-0049</t>
  </si>
  <si>
    <t xml:space="preserve">Northglenn </t>
  </si>
  <si>
    <t>12-0054</t>
  </si>
  <si>
    <t xml:space="preserve">Superior </t>
  </si>
  <si>
    <t>07-0067</t>
  </si>
  <si>
    <t xml:space="preserve">Westminster </t>
  </si>
  <si>
    <t>12-0043</t>
  </si>
  <si>
    <t xml:space="preserve">Wheat Ridge </t>
  </si>
  <si>
    <t>11-0124</t>
  </si>
  <si>
    <t>11-0060</t>
  </si>
  <si>
    <r>
      <rPr>
        <b/>
        <sz val="10"/>
        <rFont val="Arial"/>
        <family val="2"/>
      </rPr>
      <t>Branch ID</t>
    </r>
    <r>
      <rPr>
        <b/>
        <sz val="10"/>
        <color rgb="FFFF0000"/>
        <rFont val="Arial"/>
        <family val="2"/>
      </rPr>
      <t xml:space="preserve">
(Remove this Column on Return Data Upload Sheet)</t>
    </r>
  </si>
  <si>
    <t>El Paso</t>
  </si>
  <si>
    <t>Denver</t>
  </si>
  <si>
    <t>64-0001</t>
  </si>
  <si>
    <t>04-0017</t>
  </si>
  <si>
    <t>12-0055</t>
  </si>
  <si>
    <t>01-0006</t>
  </si>
  <si>
    <t>06-0031</t>
  </si>
  <si>
    <t>07-0034</t>
  </si>
  <si>
    <t>11-0059</t>
  </si>
  <si>
    <t>12-0044</t>
  </si>
  <si>
    <t>12-0058</t>
  </si>
  <si>
    <t>10-0001</t>
  </si>
  <si>
    <r>
      <rPr>
        <b/>
        <sz val="10"/>
        <rFont val="Arial"/>
        <family val="2"/>
      </rPr>
      <t>County</t>
    </r>
    <r>
      <rPr>
        <b/>
        <sz val="10"/>
        <color rgb="FFFF0000"/>
        <rFont val="Arial"/>
        <family val="2"/>
      </rPr>
      <t xml:space="preserve">
(Remove this Column on Return Data Upload Sheet)</t>
    </r>
  </si>
  <si>
    <r>
      <rPr>
        <b/>
        <sz val="10"/>
        <rFont val="Arial"/>
        <family val="2"/>
      </rPr>
      <t>Juris Code</t>
    </r>
    <r>
      <rPr>
        <b/>
        <sz val="10"/>
        <color rgb="FFFF0000"/>
        <rFont val="Arial"/>
        <family val="2"/>
      </rPr>
      <t xml:space="preserve">
(Remove this Column on Return Data Upload Sheet)</t>
    </r>
  </si>
  <si>
    <t>Location Code</t>
  </si>
  <si>
    <t>Home Rule</t>
  </si>
  <si>
    <t>City Exemptions      (state-collected cities)</t>
  </si>
  <si>
    <t>County Exemptions</t>
  </si>
  <si>
    <t>Special Dist Exemptions</t>
  </si>
  <si>
    <t>Tax Type</t>
  </si>
  <si>
    <t>Rate</t>
  </si>
  <si>
    <t>Vendor Fee Rate</t>
  </si>
  <si>
    <t>DENVER</t>
  </si>
  <si>
    <t>Self-collected</t>
  </si>
  <si>
    <t>City (food immediate consumption)</t>
  </si>
  <si>
    <t>020002</t>
  </si>
  <si>
    <t>AVONDALE</t>
  </si>
  <si>
    <t>PUEBLO</t>
  </si>
  <si>
    <t>A,B,C,K</t>
  </si>
  <si>
    <t>020004</t>
  </si>
  <si>
    <t>BEULAH</t>
  </si>
  <si>
    <t>020005</t>
  </si>
  <si>
    <t>BLENDE (MAIL VIA PUEBLO)</t>
  </si>
  <si>
    <t>020006</t>
  </si>
  <si>
    <t>BOONE</t>
  </si>
  <si>
    <t>020039</t>
  </si>
  <si>
    <t>NORTH AVONDALE</t>
  </si>
  <si>
    <t>020043</t>
  </si>
  <si>
    <t>020046</t>
  </si>
  <si>
    <t>RYE</t>
  </si>
  <si>
    <t>020054</t>
  </si>
  <si>
    <t>STONE CITY (MAIL VIA PUEBLO)</t>
  </si>
  <si>
    <t>020060</t>
  </si>
  <si>
    <t>VINELAND (MAIL VIA PUEBLO)</t>
  </si>
  <si>
    <t>020068</t>
  </si>
  <si>
    <t>COLORADO CITY</t>
  </si>
  <si>
    <t>020069</t>
  </si>
  <si>
    <t>PUEBLO WEST</t>
  </si>
  <si>
    <t>020206</t>
  </si>
  <si>
    <t>UNINCORPORATED</t>
  </si>
  <si>
    <t>020207</t>
  </si>
  <si>
    <t>UNINCORPORATED NO PHYSICAL LOCATION</t>
  </si>
  <si>
    <t>030006</t>
  </si>
  <si>
    <t>AULT</t>
  </si>
  <si>
    <t>WELD</t>
  </si>
  <si>
    <t>030008</t>
  </si>
  <si>
    <t>BERTHOUD</t>
  </si>
  <si>
    <t>030014</t>
  </si>
  <si>
    <t>BRIGGSDALE</t>
  </si>
  <si>
    <t>030016</t>
  </si>
  <si>
    <t>BUCKINGHAM (MAIL VIA RAYMER)</t>
  </si>
  <si>
    <t>030020</t>
  </si>
  <si>
    <t>CARR</t>
  </si>
  <si>
    <t>030028</t>
  </si>
  <si>
    <t>DACONO</t>
  </si>
  <si>
    <t>030036</t>
  </si>
  <si>
    <t>EATON</t>
  </si>
  <si>
    <t>030039</t>
  </si>
  <si>
    <t xml:space="preserve">ERIE </t>
  </si>
  <si>
    <t>C,D,M</t>
  </si>
  <si>
    <t>030041</t>
  </si>
  <si>
    <t>EVANS</t>
  </si>
  <si>
    <t>030043</t>
  </si>
  <si>
    <t>FIRESTONE</t>
  </si>
  <si>
    <t>A,B,K</t>
  </si>
  <si>
    <t>030044</t>
  </si>
  <si>
    <t>FT LUPTON</t>
  </si>
  <si>
    <t>030046</t>
  </si>
  <si>
    <t>FREDERICK</t>
  </si>
  <si>
    <t>030049</t>
  </si>
  <si>
    <t>GALETON</t>
  </si>
  <si>
    <t>030050</t>
  </si>
  <si>
    <t>GARDEN CITY (MAIL VIA GREELEY)</t>
  </si>
  <si>
    <t>030052</t>
  </si>
  <si>
    <t>GILCREST</t>
  </si>
  <si>
    <t>030053</t>
  </si>
  <si>
    <t>GILL</t>
  </si>
  <si>
    <t>030057</t>
  </si>
  <si>
    <t xml:space="preserve">GREELEY </t>
  </si>
  <si>
    <t>030060</t>
  </si>
  <si>
    <t>GROVER</t>
  </si>
  <si>
    <t>030066</t>
  </si>
  <si>
    <t>HEREFORD</t>
  </si>
  <si>
    <t>030070</t>
  </si>
  <si>
    <t>HUDSON</t>
  </si>
  <si>
    <t>A</t>
  </si>
  <si>
    <t>030073</t>
  </si>
  <si>
    <t>IONE (MAIL VIA FORT LUPTON)</t>
  </si>
  <si>
    <t>030075</t>
  </si>
  <si>
    <t xml:space="preserve">JOHNSTOWN </t>
  </si>
  <si>
    <t>State-collected</t>
  </si>
  <si>
    <t>030078</t>
  </si>
  <si>
    <t>KEENESBURG</t>
  </si>
  <si>
    <t>030079</t>
  </si>
  <si>
    <t>KEOTA (MAIL VIA GROVER)</t>
  </si>
  <si>
    <t>030080</t>
  </si>
  <si>
    <t>KERSEY</t>
  </si>
  <si>
    <t>030082</t>
  </si>
  <si>
    <t>ERIE (RTD ONLY)</t>
  </si>
  <si>
    <t>030085</t>
  </si>
  <si>
    <t>LA SALLE</t>
  </si>
  <si>
    <t>030090</t>
  </si>
  <si>
    <t>LUCERNE</t>
  </si>
  <si>
    <t>030093</t>
  </si>
  <si>
    <t>MASTERS (MAIL VIA ORCHARD)</t>
  </si>
  <si>
    <t>030095</t>
  </si>
  <si>
    <t>MEAD</t>
  </si>
  <si>
    <t>030097</t>
  </si>
  <si>
    <t>MILLIKEN</t>
  </si>
  <si>
    <t>030099</t>
  </si>
  <si>
    <t>RAYMER</t>
  </si>
  <si>
    <t>030100</t>
  </si>
  <si>
    <t>NUNN</t>
  </si>
  <si>
    <t>030106</t>
  </si>
  <si>
    <t>PIERCE</t>
  </si>
  <si>
    <t>B,K</t>
  </si>
  <si>
    <t>030107</t>
  </si>
  <si>
    <t>PLATTEVILLE</t>
  </si>
  <si>
    <t>030111</t>
  </si>
  <si>
    <t>PROSPECT VALLEY (MAIL VIA KEENESBURG)</t>
  </si>
  <si>
    <t>030112</t>
  </si>
  <si>
    <t>SEVERANCE</t>
  </si>
  <si>
    <t>C</t>
  </si>
  <si>
    <t>030117</t>
  </si>
  <si>
    <t>ROGGEN</t>
  </si>
  <si>
    <t>030128</t>
  </si>
  <si>
    <t xml:space="preserve">STONEHAM </t>
  </si>
  <si>
    <t>030139</t>
  </si>
  <si>
    <t>WATTENBERG (MAIL VIA FORT LUPTON)</t>
  </si>
  <si>
    <t>030142</t>
  </si>
  <si>
    <t xml:space="preserve">WINDSOR </t>
  </si>
  <si>
    <t>030150</t>
  </si>
  <si>
    <t>LOCHBUIE</t>
  </si>
  <si>
    <t>030151</t>
  </si>
  <si>
    <t xml:space="preserve">BRIGHTON </t>
  </si>
  <si>
    <t>030153</t>
  </si>
  <si>
    <t xml:space="preserve">NORTHGLENN </t>
  </si>
  <si>
    <t>City - food for home consumption</t>
  </si>
  <si>
    <t>030154</t>
  </si>
  <si>
    <t>FIRESTONE (1st PIF)</t>
  </si>
  <si>
    <t>030155</t>
  </si>
  <si>
    <t>FIRESTONE (2nd PIF)</t>
  </si>
  <si>
    <t>030156</t>
  </si>
  <si>
    <t xml:space="preserve">LONGMONT </t>
  </si>
  <si>
    <t>030157</t>
  </si>
  <si>
    <t>BRIGHTON (in RTD)</t>
  </si>
  <si>
    <t>030207</t>
  </si>
  <si>
    <t>040001</t>
  </si>
  <si>
    <t>COLORADO SPRINGS (COMMERCIAL AERONAUTICAL ZONE)</t>
  </si>
  <si>
    <t>EL PASO</t>
  </si>
  <si>
    <t>040004</t>
  </si>
  <si>
    <t>BLACK FOREST</t>
  </si>
  <si>
    <t>040006</t>
  </si>
  <si>
    <t>BROADMOOR</t>
  </si>
  <si>
    <t>040009</t>
  </si>
  <si>
    <t>CALHAN</t>
  </si>
  <si>
    <t>040012</t>
  </si>
  <si>
    <t>CASCADE</t>
  </si>
  <si>
    <t>040015</t>
  </si>
  <si>
    <t>CHIPITA PARK (MAIL VIA CASCADE)</t>
  </si>
  <si>
    <t>040017</t>
  </si>
  <si>
    <t xml:space="preserve">COLORADO SPRINGS </t>
  </si>
  <si>
    <t>PETERSON FIELD</t>
  </si>
  <si>
    <t>040027</t>
  </si>
  <si>
    <t>ELLICOTT (MAIL VIA CALHAN)</t>
  </si>
  <si>
    <t>040029</t>
  </si>
  <si>
    <t>ENT AIR FORCE BASE</t>
  </si>
  <si>
    <t>040030</t>
  </si>
  <si>
    <t>FALCON (MAIL VIA PEYTON)</t>
  </si>
  <si>
    <t>040031</t>
  </si>
  <si>
    <t xml:space="preserve">FOUNTAIN </t>
  </si>
  <si>
    <t>040038</t>
  </si>
  <si>
    <t>GREEN MTN FALLS</t>
  </si>
  <si>
    <t>040045</t>
  </si>
  <si>
    <t>IVYWILD (MAIL VIA COLORADO SPRINGS)</t>
  </si>
  <si>
    <t xml:space="preserve">MANITOU SPRINGS </t>
  </si>
  <si>
    <t>040057</t>
  </si>
  <si>
    <t>MONUMENT</t>
  </si>
  <si>
    <t>040058</t>
  </si>
  <si>
    <t>MONUMENT (WITHIN BAPTIST RD RTA)</t>
  </si>
  <si>
    <t>040059</t>
  </si>
  <si>
    <t>PALMER LAKE</t>
  </si>
  <si>
    <t>040061</t>
  </si>
  <si>
    <t>PEYTON</t>
  </si>
  <si>
    <t>040064</t>
  </si>
  <si>
    <t>RAMAH</t>
  </si>
  <si>
    <t>040068</t>
  </si>
  <si>
    <t>RUSH</t>
  </si>
  <si>
    <t>040080</t>
  </si>
  <si>
    <t>SCHRIEVER AIR FORCE BASE</t>
  </si>
  <si>
    <t>040087</t>
  </si>
  <si>
    <t>YODER</t>
  </si>
  <si>
    <t>040088</t>
  </si>
  <si>
    <t>NORTH POLE</t>
  </si>
  <si>
    <t>040093</t>
  </si>
  <si>
    <t>AIR FORCE ACADEMY</t>
  </si>
  <si>
    <t>040094</t>
  </si>
  <si>
    <t>FORT CARSON</t>
  </si>
  <si>
    <t>040096</t>
  </si>
  <si>
    <t>SECURITY</t>
  </si>
  <si>
    <t>WIDEFIELD (MAIL VIA SECURITY)</t>
  </si>
  <si>
    <t>040097</t>
  </si>
  <si>
    <t>WOODLAND PARK</t>
  </si>
  <si>
    <t>040099</t>
  </si>
  <si>
    <t>FOUNTAIN (WITH PPRTA)</t>
  </si>
  <si>
    <t>040206</t>
  </si>
  <si>
    <t>040207</t>
  </si>
  <si>
    <t>050003</t>
  </si>
  <si>
    <t>AGUILAR</t>
  </si>
  <si>
    <t>LAS ANIMAS</t>
  </si>
  <si>
    <t>050015</t>
  </si>
  <si>
    <t>BONCARBO</t>
  </si>
  <si>
    <t>050017</t>
  </si>
  <si>
    <t>BRANSON</t>
  </si>
  <si>
    <t>050019</t>
  </si>
  <si>
    <t>COKEDALE</t>
  </si>
  <si>
    <t>050025</t>
  </si>
  <si>
    <t>DELHI (MAIL VIA MODEL)</t>
  </si>
  <si>
    <t>050030</t>
  </si>
  <si>
    <t>EL MORO (MAIL VIA TRINIDAD)</t>
  </si>
  <si>
    <t>050041</t>
  </si>
  <si>
    <t>GULNARE</t>
  </si>
  <si>
    <t>050044</t>
  </si>
  <si>
    <t>HOEHNE</t>
  </si>
  <si>
    <t>050048</t>
  </si>
  <si>
    <t>JANSEN (MAIL VIA TRINIDAD)</t>
  </si>
  <si>
    <t>050053</t>
  </si>
  <si>
    <t>KIM</t>
  </si>
  <si>
    <t>050063</t>
  </si>
  <si>
    <t>MODEL</t>
  </si>
  <si>
    <t>050082</t>
  </si>
  <si>
    <t>SEGUNDO</t>
  </si>
  <si>
    <t>050089</t>
  </si>
  <si>
    <t>STARKVILLE</t>
  </si>
  <si>
    <t>050090</t>
  </si>
  <si>
    <t>STONEWALL (MAIL VIA WESTON)</t>
  </si>
  <si>
    <t>050093</t>
  </si>
  <si>
    <t>THATCHER (MAIL VIA TRINIDAD)</t>
  </si>
  <si>
    <t>050100</t>
  </si>
  <si>
    <t>TRINCHERA</t>
  </si>
  <si>
    <t>050102</t>
  </si>
  <si>
    <t xml:space="preserve">TRINIDAD </t>
  </si>
  <si>
    <t>050106</t>
  </si>
  <si>
    <t>VALDEZ (MAIL VIA TRINIDAD)</t>
  </si>
  <si>
    <t>050108</t>
  </si>
  <si>
    <t>VILEGREEN</t>
  </si>
  <si>
    <t>050111</t>
  </si>
  <si>
    <t>WESTON</t>
  </si>
  <si>
    <t>050206</t>
  </si>
  <si>
    <t>050207</t>
  </si>
  <si>
    <t>060004</t>
  </si>
  <si>
    <t>ASSOCIATION CAMP</t>
  </si>
  <si>
    <t>LARIMER</t>
  </si>
  <si>
    <t>A,B,C,D,E,G,H,K</t>
  </si>
  <si>
    <t>060007</t>
  </si>
  <si>
    <t>BELLVUE</t>
  </si>
  <si>
    <t>060009</t>
  </si>
  <si>
    <t>060018</t>
  </si>
  <si>
    <t>CAMPION (MAIL VIA LOVELAND)</t>
  </si>
  <si>
    <t>060025</t>
  </si>
  <si>
    <t>DRAKE</t>
  </si>
  <si>
    <t>060027</t>
  </si>
  <si>
    <t>ESTES PARK</t>
  </si>
  <si>
    <t xml:space="preserve">FT COLLINS </t>
  </si>
  <si>
    <t>City (food home consumption)</t>
  </si>
  <si>
    <t>060034</t>
  </si>
  <si>
    <t>GLEN HAVEN</t>
  </si>
  <si>
    <t>060035</t>
  </si>
  <si>
    <t>GLENDEVEY (MAIL VIA WALDEN)</t>
  </si>
  <si>
    <t>060044</t>
  </si>
  <si>
    <t>LAPORTE</t>
  </si>
  <si>
    <t>060046</t>
  </si>
  <si>
    <t>LIVERMORE</t>
  </si>
  <si>
    <t>060049</t>
  </si>
  <si>
    <t xml:space="preserve">LOVELAND </t>
  </si>
  <si>
    <t>060053</t>
  </si>
  <si>
    <t>MASONVILLE</t>
  </si>
  <si>
    <t>060056</t>
  </si>
  <si>
    <t>PINEWOOD SPRINGS (MAIL VIA LYONS)</t>
  </si>
  <si>
    <t>060066</t>
  </si>
  <si>
    <t>RED FEATHER LAKES</t>
  </si>
  <si>
    <t>060077</t>
  </si>
  <si>
    <t xml:space="preserve">TIMNATH </t>
  </si>
  <si>
    <t>060079</t>
  </si>
  <si>
    <t>VIRGINIA DALE</t>
  </si>
  <si>
    <t>060082</t>
  </si>
  <si>
    <t>WELLINGTON</t>
  </si>
  <si>
    <t>060084</t>
  </si>
  <si>
    <t>060086</t>
  </si>
  <si>
    <t>060087</t>
  </si>
  <si>
    <t>JOHNSTOWN in PIF</t>
  </si>
  <si>
    <t>060206</t>
  </si>
  <si>
    <t>060207</t>
  </si>
  <si>
    <t>070001</t>
  </si>
  <si>
    <t>ALLENSPARK</t>
  </si>
  <si>
    <t xml:space="preserve">BOULDER </t>
  </si>
  <si>
    <t>070003</t>
  </si>
  <si>
    <t>070019</t>
  </si>
  <si>
    <t>ELDORA</t>
  </si>
  <si>
    <t>070020</t>
  </si>
  <si>
    <t>ELDORADO SPRINGS</t>
  </si>
  <si>
    <t>070024</t>
  </si>
  <si>
    <t>GOLD HILL (MAIL VIA BOULDER)</t>
  </si>
  <si>
    <t>070032</t>
  </si>
  <si>
    <t>HYGIENE</t>
  </si>
  <si>
    <t>070033</t>
  </si>
  <si>
    <t>JAMESTOWN</t>
  </si>
  <si>
    <t>070034</t>
  </si>
  <si>
    <t xml:space="preserve">LAFAYETTE </t>
  </si>
  <si>
    <t>070040</t>
  </si>
  <si>
    <t>070041</t>
  </si>
  <si>
    <t>LOUISVILLE</t>
  </si>
  <si>
    <t>070042</t>
  </si>
  <si>
    <t>LYONS</t>
  </si>
  <si>
    <t>070049</t>
  </si>
  <si>
    <t>NEDERLAND</t>
  </si>
  <si>
    <t>070050</t>
  </si>
  <si>
    <t>NIWOT</t>
  </si>
  <si>
    <t>070051</t>
  </si>
  <si>
    <t>PEACEFUL VALLEY (MAIL VIA LYONS)</t>
  </si>
  <si>
    <t>070052</t>
  </si>
  <si>
    <t>CLIFF (MAIL VIA PINECLIFF)</t>
  </si>
  <si>
    <t>PINECLIFF</t>
  </si>
  <si>
    <t>070067</t>
  </si>
  <si>
    <t>SUPERIOR (MAIL VIA LOUISVILLE)</t>
  </si>
  <si>
    <t>070073</t>
  </si>
  <si>
    <t xml:space="preserve">WARD </t>
  </si>
  <si>
    <t>070081</t>
  </si>
  <si>
    <t>ERIE</t>
  </si>
  <si>
    <t>070207</t>
  </si>
  <si>
    <t>080005</t>
  </si>
  <si>
    <t>CAMEO</t>
  </si>
  <si>
    <t>MESA</t>
  </si>
  <si>
    <t>A,B,C,D,E,G,H,K,L,M</t>
  </si>
  <si>
    <t>PSI</t>
  </si>
  <si>
    <t>080007</t>
  </si>
  <si>
    <t>CLIFTON</t>
  </si>
  <si>
    <t>080008</t>
  </si>
  <si>
    <t>COLLBRAN</t>
  </si>
  <si>
    <t>080009</t>
  </si>
  <si>
    <t>DE BEQUE</t>
  </si>
  <si>
    <t>080014</t>
  </si>
  <si>
    <t xml:space="preserve">FRUITA </t>
  </si>
  <si>
    <t>A,E</t>
  </si>
  <si>
    <t>080016</t>
  </si>
  <si>
    <t>GATEWAY</t>
  </si>
  <si>
    <t>080017</t>
  </si>
  <si>
    <t>GLADE PARK</t>
  </si>
  <si>
    <t>080018</t>
  </si>
  <si>
    <t xml:space="preserve">GRAND JUNCTION </t>
  </si>
  <si>
    <t>080021</t>
  </si>
  <si>
    <t>LOMA</t>
  </si>
  <si>
    <t>080022</t>
  </si>
  <si>
    <t>MACK</t>
  </si>
  <si>
    <t>080023</t>
  </si>
  <si>
    <t>080025</t>
  </si>
  <si>
    <t>MOLINA</t>
  </si>
  <si>
    <t>080027</t>
  </si>
  <si>
    <t>PALISADE</t>
  </si>
  <si>
    <t>080037</t>
  </si>
  <si>
    <t>WHITEWATER</t>
  </si>
  <si>
    <t>080043</t>
  </si>
  <si>
    <t>GILSONITE</t>
  </si>
  <si>
    <t>080044</t>
  </si>
  <si>
    <t>WHITEWATER (LID)</t>
  </si>
  <si>
    <t>080045</t>
  </si>
  <si>
    <t>GATEWAY (LID)</t>
  </si>
  <si>
    <t>080206</t>
  </si>
  <si>
    <t>080207</t>
  </si>
  <si>
    <t>090007</t>
  </si>
  <si>
    <t>CHERAW</t>
  </si>
  <si>
    <t xml:space="preserve">OTERO </t>
  </si>
  <si>
    <t>A,B,C,E,K</t>
  </si>
  <si>
    <t>090011</t>
  </si>
  <si>
    <t>FOWLER</t>
  </si>
  <si>
    <t>B,C,K</t>
  </si>
  <si>
    <t>090016</t>
  </si>
  <si>
    <t xml:space="preserve">LA JUNTA </t>
  </si>
  <si>
    <t>HSD</t>
  </si>
  <si>
    <t>090017</t>
  </si>
  <si>
    <t>MANZANOLA</t>
  </si>
  <si>
    <t>090027</t>
  </si>
  <si>
    <t>ROCKY FORD</t>
  </si>
  <si>
    <t>E</t>
  </si>
  <si>
    <t>090029</t>
  </si>
  <si>
    <t>SWINK</t>
  </si>
  <si>
    <t>090030</t>
  </si>
  <si>
    <t>TIMPAS</t>
  </si>
  <si>
    <t>090206</t>
  </si>
  <si>
    <t>090207</t>
  </si>
  <si>
    <t>100001</t>
  </si>
  <si>
    <t xml:space="preserve">AURORA </t>
  </si>
  <si>
    <t>ARAPAHOE</t>
  </si>
  <si>
    <t>A,B,C,D,E,G,H,K,M</t>
  </si>
  <si>
    <t>100002</t>
  </si>
  <si>
    <t>AURORA (CD ONLY)</t>
  </si>
  <si>
    <t>100003</t>
  </si>
  <si>
    <t>BYERS</t>
  </si>
  <si>
    <t>100005</t>
  </si>
  <si>
    <t>DEER TRAIL</t>
  </si>
  <si>
    <t>100006</t>
  </si>
  <si>
    <t>ENGLEWOOD</t>
  </si>
  <si>
    <t>100007</t>
  </si>
  <si>
    <t>FORT LOGAN</t>
  </si>
  <si>
    <t>100009</t>
  </si>
  <si>
    <t>FOXFIELD</t>
  </si>
  <si>
    <t>100011</t>
  </si>
  <si>
    <t xml:space="preserve">LITTLETON </t>
  </si>
  <si>
    <t>100020</t>
  </si>
  <si>
    <t>SHERIDAN (MAIL VIA ENGLEWOOD)</t>
  </si>
  <si>
    <t>100022</t>
  </si>
  <si>
    <t>STRASBURG</t>
  </si>
  <si>
    <t>100031</t>
  </si>
  <si>
    <t>CHERRY HILLS VLG (MAIL VIA ENGLEWOOD)</t>
  </si>
  <si>
    <t>100032</t>
  </si>
  <si>
    <t>COLUMBINE VALLEY (MAIL VIA LITTLETON)</t>
  </si>
  <si>
    <t>100033</t>
  </si>
  <si>
    <t xml:space="preserve">GLENDALE </t>
  </si>
  <si>
    <t>100034</t>
  </si>
  <si>
    <t>GREENWOOD VILLAGE (MAIL VIA ENGLEWOOD)</t>
  </si>
  <si>
    <t>100036</t>
  </si>
  <si>
    <t>100037</t>
  </si>
  <si>
    <t>BOW MAR (MAIL VIA LITTLETON)</t>
  </si>
  <si>
    <t>100040</t>
  </si>
  <si>
    <t xml:space="preserve">CENTENNIAL </t>
  </si>
  <si>
    <t>100042</t>
  </si>
  <si>
    <t>BENNETT</t>
  </si>
  <si>
    <t>100043</t>
  </si>
  <si>
    <t>WATKINS</t>
  </si>
  <si>
    <t>100206</t>
  </si>
  <si>
    <t>100207</t>
  </si>
  <si>
    <t>110004</t>
  </si>
  <si>
    <t xml:space="preserve">ARVADA </t>
  </si>
  <si>
    <t xml:space="preserve">JEFFERSON </t>
  </si>
  <si>
    <t>CONNERS (MAIL VIA ARVADA)</t>
  </si>
  <si>
    <t>110008</t>
  </si>
  <si>
    <t>BERGEN PARK (MAIL VIA EVERGREEN)</t>
  </si>
  <si>
    <t>110013</t>
  </si>
  <si>
    <t>BUFFALO CREEK</t>
  </si>
  <si>
    <t>110022</t>
  </si>
  <si>
    <t>CONIFER</t>
  </si>
  <si>
    <t>110032</t>
  </si>
  <si>
    <t xml:space="preserve">EDGEWATER </t>
  </si>
  <si>
    <t>110035</t>
  </si>
  <si>
    <t>EVERGREEN</t>
  </si>
  <si>
    <t>110038</t>
  </si>
  <si>
    <t>FOXTON</t>
  </si>
  <si>
    <t>110042</t>
  </si>
  <si>
    <t xml:space="preserve">GOLDEN </t>
  </si>
  <si>
    <t>110051</t>
  </si>
  <si>
    <t>IDLEDALE</t>
  </si>
  <si>
    <t>110052</t>
  </si>
  <si>
    <t>INDIAN HILL</t>
  </si>
  <si>
    <t>110056</t>
  </si>
  <si>
    <t>KITTREDGE</t>
  </si>
  <si>
    <t>110058</t>
  </si>
  <si>
    <t>LAKESIDE</t>
  </si>
  <si>
    <t xml:space="preserve">LAKEWOOD </t>
  </si>
  <si>
    <t>110060</t>
  </si>
  <si>
    <t>LAKEWOOD (WITHIN LOCAL IMPROVEMENT DIST)</t>
  </si>
  <si>
    <t>110064</t>
  </si>
  <si>
    <t>LEYDEN (GOLDEN)</t>
  </si>
  <si>
    <t>110071</t>
  </si>
  <si>
    <t>MORRISON</t>
  </si>
  <si>
    <t>110074</t>
  </si>
  <si>
    <t xml:space="preserve">MOUNTAIN VIEW </t>
  </si>
  <si>
    <t>110082</t>
  </si>
  <si>
    <t>PINE</t>
  </si>
  <si>
    <t>110085</t>
  </si>
  <si>
    <t>PINECLIFFE</t>
  </si>
  <si>
    <t>110091</t>
  </si>
  <si>
    <t>LOOKOUT MOUNTAIN</t>
  </si>
  <si>
    <t>110102</t>
  </si>
  <si>
    <t>SPIVAK</t>
  </si>
  <si>
    <t>110111</t>
  </si>
  <si>
    <t>TINYTOWN (MAIL VIA EVERGREEN)</t>
  </si>
  <si>
    <t>110124</t>
  </si>
  <si>
    <t xml:space="preserve">WHEAT RIDGE </t>
  </si>
  <si>
    <t>110134</t>
  </si>
  <si>
    <t>DENVER (80228)</t>
  </si>
  <si>
    <t>110137</t>
  </si>
  <si>
    <t>CRITCHELL</t>
  </si>
  <si>
    <t>110140</t>
  </si>
  <si>
    <t>ASPEN PARK (MAIL VIA PINE)</t>
  </si>
  <si>
    <t>110141</t>
  </si>
  <si>
    <t>110142</t>
  </si>
  <si>
    <t xml:space="preserve">WESTMINSTER </t>
  </si>
  <si>
    <t>110143</t>
  </si>
  <si>
    <t>110145</t>
  </si>
  <si>
    <t>LITTLETON UNINCORPORATED (IN LID)</t>
  </si>
  <si>
    <t>110150</t>
  </si>
  <si>
    <t>CONIFER UNINCORPORATED (ASPEN PARK METROPOLITAN DISTRICT)</t>
  </si>
  <si>
    <t>MDT</t>
  </si>
  <si>
    <t>110151</t>
  </si>
  <si>
    <t>LAKESIDE (PIF)</t>
  </si>
  <si>
    <t>110155</t>
  </si>
  <si>
    <t>LITTLETON UNINCORPORATED (SOUTHWEST PLAZA METROPOLITAN DISTRICT)</t>
  </si>
  <si>
    <t>110156</t>
  </si>
  <si>
    <t>MT VERNON COUNTRY CLUB METROPOLITAN DISTRICT</t>
  </si>
  <si>
    <t>110206</t>
  </si>
  <si>
    <t>110207</t>
  </si>
  <si>
    <t>120003</t>
  </si>
  <si>
    <t xml:space="preserve">ADAMS </t>
  </si>
  <si>
    <t>FITZ ARMY HOSPITAL (In Aurora)</t>
  </si>
  <si>
    <t>120005</t>
  </si>
  <si>
    <t>BARR LAKE (MAIL VIA BRIGHTON)</t>
  </si>
  <si>
    <t>120007</t>
  </si>
  <si>
    <t>120008</t>
  </si>
  <si>
    <t>120009</t>
  </si>
  <si>
    <t>BRIGHTON (UNINCORPORATED, CD ONLY)</t>
  </si>
  <si>
    <t>120013</t>
  </si>
  <si>
    <t>DUPONT</t>
  </si>
  <si>
    <t>120014</t>
  </si>
  <si>
    <t>EASTLAKE</t>
  </si>
  <si>
    <t>120016</t>
  </si>
  <si>
    <t>FEDERAL HEIGHTS</t>
  </si>
  <si>
    <t>120019</t>
  </si>
  <si>
    <t>HENDERSON</t>
  </si>
  <si>
    <t>120041</t>
  </si>
  <si>
    <t>120043</t>
  </si>
  <si>
    <t>120044</t>
  </si>
  <si>
    <t xml:space="preserve">THORNTON </t>
  </si>
  <si>
    <t>WELBY</t>
  </si>
  <si>
    <t>120054</t>
  </si>
  <si>
    <t>120055</t>
  </si>
  <si>
    <t>ADAMS CITY (MAIL VIA COMMERCE CITY)</t>
  </si>
  <si>
    <t>COMMERCE CITY</t>
  </si>
  <si>
    <t>DERBY (MAIL VIA COMMERCE CITY)</t>
  </si>
  <si>
    <t>ROCKY MOUNTAIN ARSENAL</t>
  </si>
  <si>
    <t>120058</t>
  </si>
  <si>
    <t>120060</t>
  </si>
  <si>
    <t>120061</t>
  </si>
  <si>
    <t>120206</t>
  </si>
  <si>
    <t>120207</t>
  </si>
  <si>
    <t>130002</t>
  </si>
  <si>
    <t>ATWOOD</t>
  </si>
  <si>
    <t xml:space="preserve">LOGAN </t>
  </si>
  <si>
    <t>E,M</t>
  </si>
  <si>
    <t>130006</t>
  </si>
  <si>
    <t>CROOK</t>
  </si>
  <si>
    <t>130007</t>
  </si>
  <si>
    <t>DAILEY (MAIL VIA FLEMING)</t>
  </si>
  <si>
    <t>130008</t>
  </si>
  <si>
    <t>FLEMING</t>
  </si>
  <si>
    <t>B,C,D, E, G, H, K, L, M</t>
  </si>
  <si>
    <t>130014</t>
  </si>
  <si>
    <t>ILIFF</t>
  </si>
  <si>
    <t>130020</t>
  </si>
  <si>
    <t>MERINO</t>
  </si>
  <si>
    <t>130021</t>
  </si>
  <si>
    <t>PADRONI</t>
  </si>
  <si>
    <t>130022</t>
  </si>
  <si>
    <t>PEETZ</t>
  </si>
  <si>
    <t>130024</t>
  </si>
  <si>
    <t>PROCTOR (MAIL VIA ILIFF)</t>
  </si>
  <si>
    <t>130029</t>
  </si>
  <si>
    <t xml:space="preserve">STERLING </t>
  </si>
  <si>
    <t>130032</t>
  </si>
  <si>
    <t>WILLARD (MAIL VIA MERINO)</t>
  </si>
  <si>
    <t>130206</t>
  </si>
  <si>
    <t>130207</t>
  </si>
  <si>
    <t>140008</t>
  </si>
  <si>
    <t xml:space="preserve">CANON CITY </t>
  </si>
  <si>
    <t xml:space="preserve">FREMONT </t>
  </si>
  <si>
    <t>140010</t>
  </si>
  <si>
    <t>COAL CREEK</t>
  </si>
  <si>
    <t>140011</t>
  </si>
  <si>
    <t>COALDALE</t>
  </si>
  <si>
    <t>140014</t>
  </si>
  <si>
    <t>COTOPAXI</t>
  </si>
  <si>
    <t>140017</t>
  </si>
  <si>
    <t>EAST CANON (MAIL VIA CANON CITY)</t>
  </si>
  <si>
    <t>140022</t>
  </si>
  <si>
    <t>FLORENCE</t>
  </si>
  <si>
    <t>140026</t>
  </si>
  <si>
    <t>HILLSIDE</t>
  </si>
  <si>
    <t>140027</t>
  </si>
  <si>
    <t>HOWARD</t>
  </si>
  <si>
    <t>140032</t>
  </si>
  <si>
    <t>PARKDALE</t>
  </si>
  <si>
    <t>140033</t>
  </si>
  <si>
    <t>PENROSE</t>
  </si>
  <si>
    <t>140035</t>
  </si>
  <si>
    <t>PORTLAND (MAIL VIA FLORENCE)</t>
  </si>
  <si>
    <t>140039</t>
  </si>
  <si>
    <t>ROCKVALE</t>
  </si>
  <si>
    <t>140040</t>
  </si>
  <si>
    <t>ROYAL GORGE</t>
  </si>
  <si>
    <t>140045</t>
  </si>
  <si>
    <t>TEXAS CREEK</t>
  </si>
  <si>
    <t>140049</t>
  </si>
  <si>
    <t>WELLSVILLE (MAIL VIA HOWARD)</t>
  </si>
  <si>
    <t>140050</t>
  </si>
  <si>
    <t>WILLAMSBURG (MAIL VIA FLORENCE)</t>
  </si>
  <si>
    <t>140052</t>
  </si>
  <si>
    <t>BROOKSIDE</t>
  </si>
  <si>
    <t>140206</t>
  </si>
  <si>
    <t>140207</t>
  </si>
  <si>
    <t>150004</t>
  </si>
  <si>
    <t>BRUSH</t>
  </si>
  <si>
    <t xml:space="preserve">MORGAN </t>
  </si>
  <si>
    <t>150008</t>
  </si>
  <si>
    <t xml:space="preserve">FT MORGAN </t>
  </si>
  <si>
    <t>150011</t>
  </si>
  <si>
    <t>GOODRICH (MAIL VIA WELDONA)</t>
  </si>
  <si>
    <t>150013</t>
  </si>
  <si>
    <t>HILLROSE</t>
  </si>
  <si>
    <t>150014</t>
  </si>
  <si>
    <t>HOYT</t>
  </si>
  <si>
    <t>150023</t>
  </si>
  <si>
    <t>ORCHARD</t>
  </si>
  <si>
    <t>150025</t>
  </si>
  <si>
    <t>SNYDER</t>
  </si>
  <si>
    <t>150031</t>
  </si>
  <si>
    <t>WELDONA</t>
  </si>
  <si>
    <t>150032</t>
  </si>
  <si>
    <t>WIGGINS</t>
  </si>
  <si>
    <t>150038</t>
  </si>
  <si>
    <t>LOG LANE VILLAGE</t>
  </si>
  <si>
    <t>150206</t>
  </si>
  <si>
    <t>150207</t>
  </si>
  <si>
    <t>160019</t>
  </si>
  <si>
    <t>CUCHARA</t>
  </si>
  <si>
    <t xml:space="preserve">HUERFANO </t>
  </si>
  <si>
    <t>160021</t>
  </si>
  <si>
    <t>FARISITA</t>
  </si>
  <si>
    <t>160023</t>
  </si>
  <si>
    <t>GARDNER</t>
  </si>
  <si>
    <t>160031</t>
  </si>
  <si>
    <t>LA VETA</t>
  </si>
  <si>
    <t>160050</t>
  </si>
  <si>
    <t>PRYOR</t>
  </si>
  <si>
    <t>160053</t>
  </si>
  <si>
    <t>RED WING</t>
  </si>
  <si>
    <t>160068</t>
  </si>
  <si>
    <t>WALSENBURG</t>
  </si>
  <si>
    <t>160069</t>
  </si>
  <si>
    <t>160206</t>
  </si>
  <si>
    <t>160207</t>
  </si>
  <si>
    <t>170004</t>
  </si>
  <si>
    <t>BRISTOL</t>
  </si>
  <si>
    <t>PROWERS</t>
  </si>
  <si>
    <t>170010</t>
  </si>
  <si>
    <t>GRANADA</t>
  </si>
  <si>
    <t>170012</t>
  </si>
  <si>
    <t>HARTMAN</t>
  </si>
  <si>
    <t>170013</t>
  </si>
  <si>
    <t>HOLLY</t>
  </si>
  <si>
    <t>170017</t>
  </si>
  <si>
    <t xml:space="preserve">LAMAR </t>
  </si>
  <si>
    <t>170027</t>
  </si>
  <si>
    <t>WILEY</t>
  </si>
  <si>
    <t>170206</t>
  </si>
  <si>
    <t>170207</t>
  </si>
  <si>
    <t>180003</t>
  </si>
  <si>
    <t>BOWIE (MAIL VIA PAONIA)</t>
  </si>
  <si>
    <t>DELTA</t>
  </si>
  <si>
    <t>E,F</t>
  </si>
  <si>
    <t>180006</t>
  </si>
  <si>
    <t>CEDAREDGE</t>
  </si>
  <si>
    <t>C,D</t>
  </si>
  <si>
    <t>180010</t>
  </si>
  <si>
    <t>CRAWFORD</t>
  </si>
  <si>
    <t>180011</t>
  </si>
  <si>
    <t xml:space="preserve">DELTA </t>
  </si>
  <si>
    <t>180018</t>
  </si>
  <si>
    <t>HOTCHKISS</t>
  </si>
  <si>
    <t>180021</t>
  </si>
  <si>
    <t>LAZEAR</t>
  </si>
  <si>
    <t>180024</t>
  </si>
  <si>
    <t>PAONIA</t>
  </si>
  <si>
    <t>180042</t>
  </si>
  <si>
    <t>AUSTIN</t>
  </si>
  <si>
    <t>CORY</t>
  </si>
  <si>
    <t>ECKERT</t>
  </si>
  <si>
    <t>ORCHARD CITY</t>
  </si>
  <si>
    <t>180206</t>
  </si>
  <si>
    <t>180207</t>
  </si>
  <si>
    <t>190005</t>
  </si>
  <si>
    <t>ECKLEY</t>
  </si>
  <si>
    <t xml:space="preserve">YUMA </t>
  </si>
  <si>
    <t>190006</t>
  </si>
  <si>
    <t>HALE</t>
  </si>
  <si>
    <t>190008</t>
  </si>
  <si>
    <t>IDALIA</t>
  </si>
  <si>
    <t>190009</t>
  </si>
  <si>
    <t>JOES</t>
  </si>
  <si>
    <t>190010</t>
  </si>
  <si>
    <t>KIRK</t>
  </si>
  <si>
    <t>190011</t>
  </si>
  <si>
    <t>LAIRD</t>
  </si>
  <si>
    <t>190015</t>
  </si>
  <si>
    <t>VERNON</t>
  </si>
  <si>
    <t>190017</t>
  </si>
  <si>
    <t xml:space="preserve">WRAY </t>
  </si>
  <si>
    <t>190018</t>
  </si>
  <si>
    <t>190206</t>
  </si>
  <si>
    <t>190207</t>
  </si>
  <si>
    <t>200001</t>
  </si>
  <si>
    <t>ALLISON (MAIL VIA IGNACIO)</t>
  </si>
  <si>
    <t xml:space="preserve">LA PLATA </t>
  </si>
  <si>
    <t>D,E,H,K,L,M</t>
  </si>
  <si>
    <t>200003</t>
  </si>
  <si>
    <t>BAYFIELD</t>
  </si>
  <si>
    <t>200007</t>
  </si>
  <si>
    <t>BONDAD (MAIL VIA DURANGO)</t>
  </si>
  <si>
    <t>200014</t>
  </si>
  <si>
    <t xml:space="preserve">DURANGO </t>
  </si>
  <si>
    <t>200020</t>
  </si>
  <si>
    <t>HERMOSA</t>
  </si>
  <si>
    <t>200021</t>
  </si>
  <si>
    <t>HESPERUS</t>
  </si>
  <si>
    <t>200023</t>
  </si>
  <si>
    <t>IGNACIO</t>
  </si>
  <si>
    <t>200055</t>
  </si>
  <si>
    <t>MARVEL</t>
  </si>
  <si>
    <t>200206</t>
  </si>
  <si>
    <t>200207</t>
  </si>
  <si>
    <t>210001</t>
  </si>
  <si>
    <t>BEDROCK</t>
  </si>
  <si>
    <t>MONTROSE</t>
  </si>
  <si>
    <t>210004</t>
  </si>
  <si>
    <t>CIMARRON</t>
  </si>
  <si>
    <t>210010</t>
  </si>
  <si>
    <t>MAHER</t>
  </si>
  <si>
    <t>210011</t>
  </si>
  <si>
    <t xml:space="preserve">MONTROSE </t>
  </si>
  <si>
    <t>210012</t>
  </si>
  <si>
    <t>NATURITA</t>
  </si>
  <si>
    <t>210013</t>
  </si>
  <si>
    <t>NUCLA</t>
  </si>
  <si>
    <t>210015</t>
  </si>
  <si>
    <t>OLATHE</t>
  </si>
  <si>
    <t>210017</t>
  </si>
  <si>
    <t>PARADOX</t>
  </si>
  <si>
    <t>210020</t>
  </si>
  <si>
    <t>REDVALE</t>
  </si>
  <si>
    <t>210024</t>
  </si>
  <si>
    <t>URAVAN</t>
  </si>
  <si>
    <t>210206</t>
  </si>
  <si>
    <t>210207</t>
  </si>
  <si>
    <t>220006</t>
  </si>
  <si>
    <t>CAMPO</t>
  </si>
  <si>
    <t xml:space="preserve">BACA </t>
  </si>
  <si>
    <t>220008</t>
  </si>
  <si>
    <t>DEORA (MAIL VIA LAS ANIMAS)</t>
  </si>
  <si>
    <t>220015</t>
  </si>
  <si>
    <t>LYCAN</t>
  </si>
  <si>
    <t>220018</t>
  </si>
  <si>
    <t>PRITCHETT</t>
  </si>
  <si>
    <t>220022</t>
  </si>
  <si>
    <t>SPRINGFIELD</t>
  </si>
  <si>
    <t>220023</t>
  </si>
  <si>
    <t>STONINGTON</t>
  </si>
  <si>
    <t>220024</t>
  </si>
  <si>
    <t>TWO BUTTES</t>
  </si>
  <si>
    <t>220025</t>
  </si>
  <si>
    <t>UTLEYVILLE (MAIL VIA PRITCHETT)</t>
  </si>
  <si>
    <t>220026</t>
  </si>
  <si>
    <t>VILAS</t>
  </si>
  <si>
    <t>220027</t>
  </si>
  <si>
    <t>WALSH</t>
  </si>
  <si>
    <t>220028</t>
  </si>
  <si>
    <t>MIDWAY</t>
  </si>
  <si>
    <t>220206</t>
  </si>
  <si>
    <t>220207</t>
  </si>
  <si>
    <t>230002</t>
  </si>
  <si>
    <t>DEL NORTE</t>
  </si>
  <si>
    <t>RIO GRANDE</t>
  </si>
  <si>
    <t>230011</t>
  </si>
  <si>
    <t>HOMELAKE</t>
  </si>
  <si>
    <t>230018</t>
  </si>
  <si>
    <t>MONTE VISTA</t>
  </si>
  <si>
    <t>230023</t>
  </si>
  <si>
    <t>SOUTH FORK</t>
  </si>
  <si>
    <t>230035</t>
  </si>
  <si>
    <t>CENTER</t>
  </si>
  <si>
    <t>230206</t>
  </si>
  <si>
    <t>230207</t>
  </si>
  <si>
    <t>240005</t>
  </si>
  <si>
    <t>BATTLEMENT MESA</t>
  </si>
  <si>
    <t xml:space="preserve">GARFIELD </t>
  </si>
  <si>
    <t>240007</t>
  </si>
  <si>
    <t xml:space="preserve">CARBONDALE </t>
  </si>
  <si>
    <t>240016</t>
  </si>
  <si>
    <t xml:space="preserve">GLENWOOD SPRINGS </t>
  </si>
  <si>
    <t>240018</t>
  </si>
  <si>
    <t xml:space="preserve">PARACHUTE </t>
  </si>
  <si>
    <t>240031</t>
  </si>
  <si>
    <t xml:space="preserve">NEW CASTLE </t>
  </si>
  <si>
    <t>240035</t>
  </si>
  <si>
    <t xml:space="preserve">RIFLE </t>
  </si>
  <si>
    <t>240042</t>
  </si>
  <si>
    <t xml:space="preserve">SILT </t>
  </si>
  <si>
    <t>240206</t>
  </si>
  <si>
    <t>240207</t>
  </si>
  <si>
    <t>250001</t>
  </si>
  <si>
    <t>ANTONITO</t>
  </si>
  <si>
    <t xml:space="preserve">CONEJOS </t>
  </si>
  <si>
    <t>250004</t>
  </si>
  <si>
    <t>CAPULIN</t>
  </si>
  <si>
    <t>250005</t>
  </si>
  <si>
    <t>CONEJOS</t>
  </si>
  <si>
    <t>250010</t>
  </si>
  <si>
    <t>LA JARA</t>
  </si>
  <si>
    <t>250015</t>
  </si>
  <si>
    <t>MANASSA</t>
  </si>
  <si>
    <t>250021</t>
  </si>
  <si>
    <t>ROMEO</t>
  </si>
  <si>
    <t>250023</t>
  </si>
  <si>
    <t>SANFORD</t>
  </si>
  <si>
    <t>250028</t>
  </si>
  <si>
    <t>PLATORO (MAIL VIA MONTE VISTA)</t>
  </si>
  <si>
    <t>250206</t>
  </si>
  <si>
    <t>250207</t>
  </si>
  <si>
    <t>260001</t>
  </si>
  <si>
    <t>BETHUNE</t>
  </si>
  <si>
    <t>KIT CARSON</t>
  </si>
  <si>
    <t>260002</t>
  </si>
  <si>
    <t xml:space="preserve">BURLINGTON </t>
  </si>
  <si>
    <t>260004</t>
  </si>
  <si>
    <t>FLAGLER</t>
  </si>
  <si>
    <t>260008</t>
  </si>
  <si>
    <t>SEIBERT</t>
  </si>
  <si>
    <t>B,C,D,K</t>
  </si>
  <si>
    <t>260009</t>
  </si>
  <si>
    <t>STRATTON</t>
  </si>
  <si>
    <t>A,B,C,D,K</t>
  </si>
  <si>
    <t>260010</t>
  </si>
  <si>
    <t>VONA</t>
  </si>
  <si>
    <t>260206</t>
  </si>
  <si>
    <t>260207</t>
  </si>
  <si>
    <t>270001</t>
  </si>
  <si>
    <t>AKRON</t>
  </si>
  <si>
    <t xml:space="preserve">WASHINGTON </t>
  </si>
  <si>
    <t>A,B,D,E,G,H,K</t>
  </si>
  <si>
    <t>270002</t>
  </si>
  <si>
    <t>ANTON</t>
  </si>
  <si>
    <t>270005</t>
  </si>
  <si>
    <t>COPE</t>
  </si>
  <si>
    <t>270007</t>
  </si>
  <si>
    <t>ELBA (MAIL VIA AKRON)</t>
  </si>
  <si>
    <t>270010</t>
  </si>
  <si>
    <t>LAST CHANCE (MAIL VIA WOODROW)</t>
  </si>
  <si>
    <t>270012</t>
  </si>
  <si>
    <t>LINDON</t>
  </si>
  <si>
    <t>270014</t>
  </si>
  <si>
    <t>OTIS</t>
  </si>
  <si>
    <t>270016</t>
  </si>
  <si>
    <t>PLATNER (MAIL VIA OTIS)</t>
  </si>
  <si>
    <t>270020</t>
  </si>
  <si>
    <t>WOODROW</t>
  </si>
  <si>
    <t>270021</t>
  </si>
  <si>
    <t>270206</t>
  </si>
  <si>
    <t>270207</t>
  </si>
  <si>
    <t>280006</t>
  </si>
  <si>
    <t>CLARK</t>
  </si>
  <si>
    <t xml:space="preserve">ROUTT </t>
  </si>
  <si>
    <t>280008</t>
  </si>
  <si>
    <t>COLUMBINE (MAIL VIA CLARK)</t>
  </si>
  <si>
    <t>280020</t>
  </si>
  <si>
    <t>HAYDEN</t>
  </si>
  <si>
    <t>280025</t>
  </si>
  <si>
    <t>MILNER</t>
  </si>
  <si>
    <t>280028</t>
  </si>
  <si>
    <t>OAK CREEK</t>
  </si>
  <si>
    <t>280035</t>
  </si>
  <si>
    <t>PHIPPSBURG</t>
  </si>
  <si>
    <t>280041</t>
  </si>
  <si>
    <t>STEAMBOAT SPRINGS (LOCAL MARKETING DIST)</t>
  </si>
  <si>
    <t>280042</t>
  </si>
  <si>
    <t>TOPONAS</t>
  </si>
  <si>
    <t>280048</t>
  </si>
  <si>
    <t>YAMPA</t>
  </si>
  <si>
    <t>A,D,E,H</t>
  </si>
  <si>
    <t>280049</t>
  </si>
  <si>
    <t xml:space="preserve">STEAMBOAT SPRINGS </t>
  </si>
  <si>
    <t>280206</t>
  </si>
  <si>
    <t>280207</t>
  </si>
  <si>
    <t>290007</t>
  </si>
  <si>
    <t>FORT LYON</t>
  </si>
  <si>
    <t xml:space="preserve">BENT </t>
  </si>
  <si>
    <t>290011</t>
  </si>
  <si>
    <t>HASTY</t>
  </si>
  <si>
    <t>290016</t>
  </si>
  <si>
    <t>290019</t>
  </si>
  <si>
    <t>MCCLAVE</t>
  </si>
  <si>
    <t>290206</t>
  </si>
  <si>
    <t>290207</t>
  </si>
  <si>
    <t>300001</t>
  </si>
  <si>
    <t xml:space="preserve">ALAMOSA </t>
  </si>
  <si>
    <t>300010</t>
  </si>
  <si>
    <t>HOOPER</t>
  </si>
  <si>
    <t>300013</t>
  </si>
  <si>
    <t>MOSCA</t>
  </si>
  <si>
    <t>300206</t>
  </si>
  <si>
    <t>300207</t>
  </si>
  <si>
    <t>310008</t>
  </si>
  <si>
    <t>BUENA VISTA</t>
  </si>
  <si>
    <t xml:space="preserve">CHAFFEE </t>
  </si>
  <si>
    <t>310013</t>
  </si>
  <si>
    <t>GARFIELD</t>
  </si>
  <si>
    <t>310014</t>
  </si>
  <si>
    <t>GRANITE</t>
  </si>
  <si>
    <t>310024</t>
  </si>
  <si>
    <t>NATHROP</t>
  </si>
  <si>
    <t>310027</t>
  </si>
  <si>
    <t>PONCHA SPRINGS</t>
  </si>
  <si>
    <t>310031</t>
  </si>
  <si>
    <t>SALIDA</t>
  </si>
  <si>
    <t>310206</t>
  </si>
  <si>
    <t>310207</t>
  </si>
  <si>
    <t>320005</t>
  </si>
  <si>
    <t xml:space="preserve">CORTEZ </t>
  </si>
  <si>
    <t xml:space="preserve">MONTEZUMA </t>
  </si>
  <si>
    <t>320006</t>
  </si>
  <si>
    <t>DOLORES</t>
  </si>
  <si>
    <t>320014</t>
  </si>
  <si>
    <t>LEWIS</t>
  </si>
  <si>
    <t>320017</t>
  </si>
  <si>
    <t>MANCOS</t>
  </si>
  <si>
    <t>320020</t>
  </si>
  <si>
    <t>MESA VERDE</t>
  </si>
  <si>
    <t>320025</t>
  </si>
  <si>
    <t>PLEASANT VIEW</t>
  </si>
  <si>
    <t>320036</t>
  </si>
  <si>
    <t>TOWAC</t>
  </si>
  <si>
    <t>320037</t>
  </si>
  <si>
    <t>YELLOW JACKET</t>
  </si>
  <si>
    <t>320206</t>
  </si>
  <si>
    <t>320207</t>
  </si>
  <si>
    <t>330001</t>
  </si>
  <si>
    <t>ARRIBA</t>
  </si>
  <si>
    <t xml:space="preserve">LINCOLN </t>
  </si>
  <si>
    <t>330004</t>
  </si>
  <si>
    <t>BOYERO</t>
  </si>
  <si>
    <t>330009</t>
  </si>
  <si>
    <t>GENOA</t>
  </si>
  <si>
    <t>330012</t>
  </si>
  <si>
    <t>HUGO</t>
  </si>
  <si>
    <t>330013</t>
  </si>
  <si>
    <t>KARVAL</t>
  </si>
  <si>
    <t>330016</t>
  </si>
  <si>
    <t>LIMON</t>
  </si>
  <si>
    <t>D,E,M</t>
  </si>
  <si>
    <t>330206</t>
  </si>
  <si>
    <t>330207</t>
  </si>
  <si>
    <t>340001</t>
  </si>
  <si>
    <t>AGATE</t>
  </si>
  <si>
    <t xml:space="preserve">ELBERT </t>
  </si>
  <si>
    <t>340005</t>
  </si>
  <si>
    <t>ELBERT</t>
  </si>
  <si>
    <t>340006</t>
  </si>
  <si>
    <t>ELIZABETH</t>
  </si>
  <si>
    <t>340008</t>
  </si>
  <si>
    <t>KIOWA</t>
  </si>
  <si>
    <t>340009</t>
  </si>
  <si>
    <t>KUTCH</t>
  </si>
  <si>
    <t>340011</t>
  </si>
  <si>
    <t>MATHESON</t>
  </si>
  <si>
    <t>340014</t>
  </si>
  <si>
    <t>SIMLA</t>
  </si>
  <si>
    <t>340015</t>
  </si>
  <si>
    <t>340016</t>
  </si>
  <si>
    <t>DEER TAIL</t>
  </si>
  <si>
    <t>340206</t>
  </si>
  <si>
    <t>340207</t>
  </si>
  <si>
    <t>350002</t>
  </si>
  <si>
    <t>BONANZA (MAIL VIA VILLA GROVE)</t>
  </si>
  <si>
    <t xml:space="preserve">SAGUACHE </t>
  </si>
  <si>
    <t>350004</t>
  </si>
  <si>
    <t>350007</t>
  </si>
  <si>
    <t>CRESTONE</t>
  </si>
  <si>
    <t>350012</t>
  </si>
  <si>
    <t>LA GARITA</t>
  </si>
  <si>
    <t>350017</t>
  </si>
  <si>
    <t>MOFFAT</t>
  </si>
  <si>
    <t>C,D,E,G,H</t>
  </si>
  <si>
    <t>350022</t>
  </si>
  <si>
    <t>SAGUACHE</t>
  </si>
  <si>
    <t>350023</t>
  </si>
  <si>
    <t>SARGENTS</t>
  </si>
  <si>
    <t>350026</t>
  </si>
  <si>
    <t>VILLA GROVE</t>
  </si>
  <si>
    <t>350206</t>
  </si>
  <si>
    <t>350207</t>
  </si>
  <si>
    <t>360001</t>
  </si>
  <si>
    <t>CROWLEY</t>
  </si>
  <si>
    <t xml:space="preserve">CROWLEY </t>
  </si>
  <si>
    <t>360005</t>
  </si>
  <si>
    <t>OLNEY SPRINGS</t>
  </si>
  <si>
    <t>360006</t>
  </si>
  <si>
    <t>ORDWAY</t>
  </si>
  <si>
    <t>360008</t>
  </si>
  <si>
    <t>SUGAR CITY</t>
  </si>
  <si>
    <t>360009</t>
  </si>
  <si>
    <t>360206</t>
  </si>
  <si>
    <t>360207</t>
  </si>
  <si>
    <t>370001</t>
  </si>
  <si>
    <t>AMHERST</t>
  </si>
  <si>
    <t>PHILLIPS</t>
  </si>
  <si>
    <t>370003</t>
  </si>
  <si>
    <t>HAXTUN</t>
  </si>
  <si>
    <t>370004</t>
  </si>
  <si>
    <t>HOLYOKE</t>
  </si>
  <si>
    <t>370005</t>
  </si>
  <si>
    <t>PAOLI</t>
  </si>
  <si>
    <t>370206</t>
  </si>
  <si>
    <t>370207</t>
  </si>
  <si>
    <t>380001</t>
  </si>
  <si>
    <t>BLANCA</t>
  </si>
  <si>
    <t xml:space="preserve">COSTILLA </t>
  </si>
  <si>
    <t>380003</t>
  </si>
  <si>
    <t>CHAMA</t>
  </si>
  <si>
    <t>380005</t>
  </si>
  <si>
    <t>FORT GARLAND</t>
  </si>
  <si>
    <t>380006</t>
  </si>
  <si>
    <t>GARCIA</t>
  </si>
  <si>
    <t>380009</t>
  </si>
  <si>
    <t>JAROSO</t>
  </si>
  <si>
    <t>380013</t>
  </si>
  <si>
    <t>MESITA</t>
  </si>
  <si>
    <t>380018</t>
  </si>
  <si>
    <t>SAN ACACIO</t>
  </si>
  <si>
    <t>380019</t>
  </si>
  <si>
    <t>SAN LUIS</t>
  </si>
  <si>
    <t>380020</t>
  </si>
  <si>
    <t>SAN PABLO</t>
  </si>
  <si>
    <t>380206</t>
  </si>
  <si>
    <t>380207</t>
  </si>
  <si>
    <t>390004</t>
  </si>
  <si>
    <t>JULESBURG</t>
  </si>
  <si>
    <t>SEDGWICK</t>
  </si>
  <si>
    <t>A,B,D,E,G,H</t>
  </si>
  <si>
    <t>390005</t>
  </si>
  <si>
    <t>OVID</t>
  </si>
  <si>
    <t>390006</t>
  </si>
  <si>
    <t>390206</t>
  </si>
  <si>
    <t>390207</t>
  </si>
  <si>
    <t>400002</t>
  </si>
  <si>
    <t>ALMONT</t>
  </si>
  <si>
    <t>GUNNISON</t>
  </si>
  <si>
    <t>400017</t>
  </si>
  <si>
    <t xml:space="preserve">CRESTED BUTTE </t>
  </si>
  <si>
    <t>400027</t>
  </si>
  <si>
    <t>400042</t>
  </si>
  <si>
    <t>MARBLE (MAIL VIA CARBONDALE)</t>
  </si>
  <si>
    <t>400045</t>
  </si>
  <si>
    <t>OHIO</t>
  </si>
  <si>
    <t>400048</t>
  </si>
  <si>
    <t>PARLIN</t>
  </si>
  <si>
    <t>400049</t>
  </si>
  <si>
    <t>PITKIN</t>
  </si>
  <si>
    <t>400050</t>
  </si>
  <si>
    <t>POWDERHORN</t>
  </si>
  <si>
    <t>400055</t>
  </si>
  <si>
    <t>SAPINERO</t>
  </si>
  <si>
    <t>400056</t>
  </si>
  <si>
    <t>SOMERSET</t>
  </si>
  <si>
    <t>400060</t>
  </si>
  <si>
    <t>TINCUP (MAIL VIA ALMONT)</t>
  </si>
  <si>
    <t>400073</t>
  </si>
  <si>
    <t>MT CRESTED BUTTE</t>
  </si>
  <si>
    <t>400206</t>
  </si>
  <si>
    <t>400207</t>
  </si>
  <si>
    <t>410006</t>
  </si>
  <si>
    <t>CLIMAX</t>
  </si>
  <si>
    <t xml:space="preserve">LAKE </t>
  </si>
  <si>
    <t>L</t>
  </si>
  <si>
    <t>410024</t>
  </si>
  <si>
    <t>LEADVILLE</t>
  </si>
  <si>
    <t>410025</t>
  </si>
  <si>
    <t>MALTA (MAIL VIA LEADVILLE)</t>
  </si>
  <si>
    <t>410038</t>
  </si>
  <si>
    <t>TWIN LAKES</t>
  </si>
  <si>
    <t>410206</t>
  </si>
  <si>
    <t>410207</t>
  </si>
  <si>
    <t>420001</t>
  </si>
  <si>
    <t>DINOSAUR</t>
  </si>
  <si>
    <t>MOFFAT (DINOSAUR IGA)</t>
  </si>
  <si>
    <t>E, K, L, M</t>
  </si>
  <si>
    <t>420004</t>
  </si>
  <si>
    <t xml:space="preserve">CRAIG </t>
  </si>
  <si>
    <t>MOFFAT (CRAIG IGA)</t>
  </si>
  <si>
    <t>420008</t>
  </si>
  <si>
    <t>ELK SPRINGS</t>
  </si>
  <si>
    <t xml:space="preserve">MOFFAT </t>
  </si>
  <si>
    <t>420011</t>
  </si>
  <si>
    <t>GREYSTONE</t>
  </si>
  <si>
    <t>420012</t>
  </si>
  <si>
    <t>HAMILTON</t>
  </si>
  <si>
    <t>420016</t>
  </si>
  <si>
    <t>LAY</t>
  </si>
  <si>
    <t>420020</t>
  </si>
  <si>
    <t>MAYBELL</t>
  </si>
  <si>
    <t>420024</t>
  </si>
  <si>
    <t>SLATER</t>
  </si>
  <si>
    <t>420206</t>
  </si>
  <si>
    <t>420207</t>
  </si>
  <si>
    <t>430006</t>
  </si>
  <si>
    <t>CRIPPLE CREEK</t>
  </si>
  <si>
    <t xml:space="preserve">TELLER </t>
  </si>
  <si>
    <t>430007</t>
  </si>
  <si>
    <t>DIVIDE</t>
  </si>
  <si>
    <t>430011</t>
  </si>
  <si>
    <t>FLORISSANT</t>
  </si>
  <si>
    <t>430023</t>
  </si>
  <si>
    <t>VICTOR</t>
  </si>
  <si>
    <t>430026</t>
  </si>
  <si>
    <t xml:space="preserve">WOODLAND PARK </t>
  </si>
  <si>
    <t>430031</t>
  </si>
  <si>
    <t>430206</t>
  </si>
  <si>
    <t>430207</t>
  </si>
  <si>
    <t>440003</t>
  </si>
  <si>
    <t xml:space="preserve">AVON </t>
  </si>
  <si>
    <t xml:space="preserve">EAGLE </t>
  </si>
  <si>
    <t>MTS</t>
  </si>
  <si>
    <t>440005</t>
  </si>
  <si>
    <t xml:space="preserve">BASALT </t>
  </si>
  <si>
    <t>440009</t>
  </si>
  <si>
    <t>BOND</t>
  </si>
  <si>
    <t>440011</t>
  </si>
  <si>
    <t>BURNS</t>
  </si>
  <si>
    <t>440019</t>
  </si>
  <si>
    <t>DOTSERO (MAIL VIA GYPSUM)</t>
  </si>
  <si>
    <t>440022</t>
  </si>
  <si>
    <t>EAGLE</t>
  </si>
  <si>
    <t>440023</t>
  </si>
  <si>
    <t>EDWARDS</t>
  </si>
  <si>
    <t>440024</t>
  </si>
  <si>
    <t>GILMAN</t>
  </si>
  <si>
    <t>440026</t>
  </si>
  <si>
    <t xml:space="preserve">GYPSUM </t>
  </si>
  <si>
    <t>440028</t>
  </si>
  <si>
    <t>MCCOY</t>
  </si>
  <si>
    <t>440030</t>
  </si>
  <si>
    <t xml:space="preserve">MINTURN </t>
  </si>
  <si>
    <t>440038</t>
  </si>
  <si>
    <t>RED CLIFF</t>
  </si>
  <si>
    <t>440052</t>
  </si>
  <si>
    <t>WOLCOTT</t>
  </si>
  <si>
    <t>440060</t>
  </si>
  <si>
    <t xml:space="preserve">VAIL </t>
  </si>
  <si>
    <t>440062</t>
  </si>
  <si>
    <t>EL JEBEL</t>
  </si>
  <si>
    <t>440063</t>
  </si>
  <si>
    <t>CORDILLERA</t>
  </si>
  <si>
    <t>440064</t>
  </si>
  <si>
    <t>AVON UNINCORPORATED (BACHELOR GULCH METROPOLITAN DISTRICT)</t>
  </si>
  <si>
    <t>440065</t>
  </si>
  <si>
    <t>GYPSUM UNINCORPORATED (TWO RIVERS METROPOLITAN DISTRICT)</t>
  </si>
  <si>
    <t>440066</t>
  </si>
  <si>
    <t>EDWARDS METROPOLITAN DISTRICT</t>
  </si>
  <si>
    <t>440067</t>
  </si>
  <si>
    <t>RED SKY RANCH METROPOLITAN DISTRICT</t>
  </si>
  <si>
    <t>440206</t>
  </si>
  <si>
    <t>440207</t>
  </si>
  <si>
    <t>450002</t>
  </si>
  <si>
    <t>ARLINGTON</t>
  </si>
  <si>
    <t>450003</t>
  </si>
  <si>
    <t>BRANDON</t>
  </si>
  <si>
    <t>450004</t>
  </si>
  <si>
    <t>CHIVINGTON</t>
  </si>
  <si>
    <t>450006</t>
  </si>
  <si>
    <t>EADS</t>
  </si>
  <si>
    <t>450009</t>
  </si>
  <si>
    <t>HASWELL</t>
  </si>
  <si>
    <t>450014</t>
  </si>
  <si>
    <t>SHERIDAN LAKE</t>
  </si>
  <si>
    <t>450016</t>
  </si>
  <si>
    <t>TOWNER</t>
  </si>
  <si>
    <t>450206</t>
  </si>
  <si>
    <t>450207</t>
  </si>
  <si>
    <t>460001</t>
  </si>
  <si>
    <t xml:space="preserve">CHEYENNE </t>
  </si>
  <si>
    <t>460006</t>
  </si>
  <si>
    <t>CHEYENNE WELLS</t>
  </si>
  <si>
    <t>460009</t>
  </si>
  <si>
    <t>460012</t>
  </si>
  <si>
    <t>WILD HORSE</t>
  </si>
  <si>
    <t>460206</t>
  </si>
  <si>
    <t>460207</t>
  </si>
  <si>
    <t>470002</t>
  </si>
  <si>
    <t xml:space="preserve">CASTLE ROCK </t>
  </si>
  <si>
    <t xml:space="preserve">DOUGLAS </t>
  </si>
  <si>
    <t>A,B,C,D,E,G,K,L,M</t>
  </si>
  <si>
    <t>470006</t>
  </si>
  <si>
    <t>FRANKTOWN (CD ONLY UNINCORPORATED)</t>
  </si>
  <si>
    <t>470007</t>
  </si>
  <si>
    <t>FRANKTOWN (RTD)</t>
  </si>
  <si>
    <t>470012</t>
  </si>
  <si>
    <t xml:space="preserve">LARKSPUR </t>
  </si>
  <si>
    <t>470013</t>
  </si>
  <si>
    <t>LOUVIERS</t>
  </si>
  <si>
    <t>470016</t>
  </si>
  <si>
    <t xml:space="preserve">PARKER </t>
  </si>
  <si>
    <t>470017</t>
  </si>
  <si>
    <t>SEDALIA</t>
  </si>
  <si>
    <t>470027</t>
  </si>
  <si>
    <t>470028</t>
  </si>
  <si>
    <t>HIGHLANDS RANCH</t>
  </si>
  <si>
    <t>470029</t>
  </si>
  <si>
    <t>HIGHLANDS RANCH (CD ONLY)</t>
  </si>
  <si>
    <t>470030</t>
  </si>
  <si>
    <t>AURORA</t>
  </si>
  <si>
    <t>LONE TREE (ORIGINAL)</t>
  </si>
  <si>
    <t>470041</t>
  </si>
  <si>
    <t>LITTLETON (INCORPORATED CD ONLY)</t>
  </si>
  <si>
    <t>470042</t>
  </si>
  <si>
    <t>LITTLETON (LINCOLN STATION LOCAL IMPROVEMENT DISTRICT)</t>
  </si>
  <si>
    <t>470043</t>
  </si>
  <si>
    <t>CASTLE PINES (MAIL VIA CASTLE ROCK)</t>
  </si>
  <si>
    <t>A,C,D</t>
  </si>
  <si>
    <t>470046</t>
  </si>
  <si>
    <t>PARKER (CD ONLY)</t>
  </si>
  <si>
    <t>470047</t>
  </si>
  <si>
    <t>CASTLE PINES (PIF)</t>
  </si>
  <si>
    <t>470206</t>
  </si>
  <si>
    <t>470207</t>
  </si>
  <si>
    <t>UNINCORPORATED (CD ONLY)</t>
  </si>
  <si>
    <t>480001</t>
  </si>
  <si>
    <t>ARBOLES</t>
  </si>
  <si>
    <t>ARCHULETA</t>
  </si>
  <si>
    <t>480003</t>
  </si>
  <si>
    <t>CHIMNEY ROCK</t>
  </si>
  <si>
    <t>480004</t>
  </si>
  <si>
    <t>CHROMO</t>
  </si>
  <si>
    <t>480012</t>
  </si>
  <si>
    <t xml:space="preserve">PAGOSA SPRINGS </t>
  </si>
  <si>
    <t>480206</t>
  </si>
  <si>
    <t>480207</t>
  </si>
  <si>
    <t>490001</t>
  </si>
  <si>
    <t>BUFORD (MAIL VIA MEEKER)</t>
  </si>
  <si>
    <t xml:space="preserve">RIO BLANCO </t>
  </si>
  <si>
    <t>C,D,E,M</t>
  </si>
  <si>
    <t>490003</t>
  </si>
  <si>
    <t>MEEKER</t>
  </si>
  <si>
    <t>RIO BLANCO (MEEKER IGA)</t>
  </si>
  <si>
    <t>490006</t>
  </si>
  <si>
    <t>RANGELY</t>
  </si>
  <si>
    <t>RIO BLANCO (RANGELY IGA)</t>
  </si>
  <si>
    <t>490007</t>
  </si>
  <si>
    <t>RIO BLANCO (MAIL VIA RIFLE)</t>
  </si>
  <si>
    <t>490206</t>
  </si>
  <si>
    <t>490207</t>
  </si>
  <si>
    <t>500007</t>
  </si>
  <si>
    <t>EGNAR</t>
  </si>
  <si>
    <t xml:space="preserve">SAN MIGUEL </t>
  </si>
  <si>
    <t>500010</t>
  </si>
  <si>
    <t>MOUNTAIN VILLAGE</t>
  </si>
  <si>
    <t>500017</t>
  </si>
  <si>
    <t>NORWOOD</t>
  </si>
  <si>
    <t>500018</t>
  </si>
  <si>
    <t>OPHIR</t>
  </si>
  <si>
    <t>500020</t>
  </si>
  <si>
    <t>PLACERVILLE</t>
  </si>
  <si>
    <t>500025</t>
  </si>
  <si>
    <t>SLICK ROCK</t>
  </si>
  <si>
    <t>500027</t>
  </si>
  <si>
    <t xml:space="preserve">TELLURIDE </t>
  </si>
  <si>
    <t>500030</t>
  </si>
  <si>
    <t>SAWPIT (MAIL VIA PLACERVILLE)</t>
  </si>
  <si>
    <t>500206</t>
  </si>
  <si>
    <t>500207</t>
  </si>
  <si>
    <t>500209</t>
  </si>
  <si>
    <t>UNINCORPORATED (NO RTA)</t>
  </si>
  <si>
    <t>510005</t>
  </si>
  <si>
    <t>DOWNIEVILLE (MAIL VIA DUMONT)</t>
  </si>
  <si>
    <t xml:space="preserve">CLEAR CREEK </t>
  </si>
  <si>
    <t>510006</t>
  </si>
  <si>
    <t>DUMONT</t>
  </si>
  <si>
    <t>510007</t>
  </si>
  <si>
    <t>EMPIRE</t>
  </si>
  <si>
    <t>510010</t>
  </si>
  <si>
    <t>GEORGETOWN</t>
  </si>
  <si>
    <t>510011</t>
  </si>
  <si>
    <t>IDAHO SPRINGS</t>
  </si>
  <si>
    <t>510013</t>
  </si>
  <si>
    <t>LAWSON (MAIL VIA IDAHO SPRINGS)</t>
  </si>
  <si>
    <t>510015</t>
  </si>
  <si>
    <t>SILVER PLUME</t>
  </si>
  <si>
    <t>510206</t>
  </si>
  <si>
    <t>510207</t>
  </si>
  <si>
    <t>520006</t>
  </si>
  <si>
    <t>ROSITA (MAIL VIA WESTCLIFFE)</t>
  </si>
  <si>
    <t xml:space="preserve">CUSTER </t>
  </si>
  <si>
    <t>520008</t>
  </si>
  <si>
    <t>SILVER CLIFF</t>
  </si>
  <si>
    <t>520009</t>
  </si>
  <si>
    <t>WESTCLIFFE</t>
  </si>
  <si>
    <t>520010</t>
  </si>
  <si>
    <t>WETMORE</t>
  </si>
  <si>
    <t>520206</t>
  </si>
  <si>
    <t>520207</t>
  </si>
  <si>
    <t>530007</t>
  </si>
  <si>
    <t>FRASER</t>
  </si>
  <si>
    <t xml:space="preserve">GRAND </t>
  </si>
  <si>
    <t>530009</t>
  </si>
  <si>
    <t>GRANBY</t>
  </si>
  <si>
    <t>530010</t>
  </si>
  <si>
    <t>GRAND LAKE</t>
  </si>
  <si>
    <t>530012</t>
  </si>
  <si>
    <t>KREMMLING</t>
  </si>
  <si>
    <t>530014</t>
  </si>
  <si>
    <t>PARSHALL</t>
  </si>
  <si>
    <t>530015</t>
  </si>
  <si>
    <t>RADIUM (MAIL VIA KREMMLING)</t>
  </si>
  <si>
    <t>530017</t>
  </si>
  <si>
    <t>HOT SULPHUR SPRINGS</t>
  </si>
  <si>
    <t>530018</t>
  </si>
  <si>
    <t>TABERNASH</t>
  </si>
  <si>
    <t>530024</t>
  </si>
  <si>
    <t xml:space="preserve">WINTER PARK </t>
  </si>
  <si>
    <t>530206</t>
  </si>
  <si>
    <t>530207</t>
  </si>
  <si>
    <t>540001</t>
  </si>
  <si>
    <t>ALMA(IN HEALTH SERVICES DISTRICT)</t>
  </si>
  <si>
    <t xml:space="preserve">PARK </t>
  </si>
  <si>
    <t>540004</t>
  </si>
  <si>
    <t>BAILEY</t>
  </si>
  <si>
    <t>540005</t>
  </si>
  <si>
    <t>COMO(IN HEALTH SERVICES DISTRICT)</t>
  </si>
  <si>
    <t>FAIRPLAY(IN HEALTH SERVICES DISTRICT)</t>
  </si>
  <si>
    <t>540014</t>
  </si>
  <si>
    <t>GRANT</t>
  </si>
  <si>
    <t>540016</t>
  </si>
  <si>
    <t>GUFFEY</t>
  </si>
  <si>
    <t>540017</t>
  </si>
  <si>
    <t>HARTSEL(IN HEALTH SERVICES DISTRICT)</t>
  </si>
  <si>
    <t>540020</t>
  </si>
  <si>
    <t>JEFFERSON(IN HEALTH SERVICES DISTRICT)</t>
  </si>
  <si>
    <t>540021</t>
  </si>
  <si>
    <t>LAKE GEORGE</t>
  </si>
  <si>
    <t>540026</t>
  </si>
  <si>
    <t>SHAWNEE</t>
  </si>
  <si>
    <t>540027</t>
  </si>
  <si>
    <t>540206</t>
  </si>
  <si>
    <t>UNINCORPORATED(IN HEALTH SERVICES DISTRICT)</t>
  </si>
  <si>
    <t>540207</t>
  </si>
  <si>
    <t>540208</t>
  </si>
  <si>
    <t>UNINCORPORATED(OUT OF HEALTH SERVICES DISTRICT)</t>
  </si>
  <si>
    <t>550018</t>
  </si>
  <si>
    <t>SILVERTON</t>
  </si>
  <si>
    <t xml:space="preserve">SAN JUAN </t>
  </si>
  <si>
    <t>550206</t>
  </si>
  <si>
    <t>550207</t>
  </si>
  <si>
    <t>560011</t>
  </si>
  <si>
    <t xml:space="preserve">OURAY </t>
  </si>
  <si>
    <t>560017</t>
  </si>
  <si>
    <t xml:space="preserve">RIDGWAY </t>
  </si>
  <si>
    <t>560206</t>
  </si>
  <si>
    <t>560207</t>
  </si>
  <si>
    <t>570001</t>
  </si>
  <si>
    <t xml:space="preserve">ASPEN </t>
  </si>
  <si>
    <t xml:space="preserve">PITKIN </t>
  </si>
  <si>
    <t>570008</t>
  </si>
  <si>
    <t>REDSTONE (MAIL VIA CARBONDALE)</t>
  </si>
  <si>
    <t>570011</t>
  </si>
  <si>
    <t xml:space="preserve">SNOWMASS  </t>
  </si>
  <si>
    <t>570013</t>
  </si>
  <si>
    <t>WOODY CREEK</t>
  </si>
  <si>
    <t>570018</t>
  </si>
  <si>
    <t>PITKIN (in Basalt)</t>
  </si>
  <si>
    <t>570019</t>
  </si>
  <si>
    <t>SNOWMASS VILLAGE (MAIL VIA ASPEN)</t>
  </si>
  <si>
    <t>WEST VILLAGE (MAIL VIA ASPEN)</t>
  </si>
  <si>
    <t>570061</t>
  </si>
  <si>
    <t>MEREDITH</t>
  </si>
  <si>
    <t>THOMASVILLE</t>
  </si>
  <si>
    <t>570206</t>
  </si>
  <si>
    <t>570207</t>
  </si>
  <si>
    <t>580002</t>
  </si>
  <si>
    <t>CAHONE</t>
  </si>
  <si>
    <t>580004</t>
  </si>
  <si>
    <t>DOVE CREEK</t>
  </si>
  <si>
    <t>580010</t>
  </si>
  <si>
    <t xml:space="preserve">RICO </t>
  </si>
  <si>
    <t>580206</t>
  </si>
  <si>
    <t>580207</t>
  </si>
  <si>
    <t>590003</t>
  </si>
  <si>
    <t>COALMONT</t>
  </si>
  <si>
    <t xml:space="preserve">JACKSON </t>
  </si>
  <si>
    <t>590004</t>
  </si>
  <si>
    <t>COWDREY</t>
  </si>
  <si>
    <t>590005</t>
  </si>
  <si>
    <t>GOULD (MAIL VIA WALDEN)</t>
  </si>
  <si>
    <t>590016</t>
  </si>
  <si>
    <t>RAND</t>
  </si>
  <si>
    <t>590017</t>
  </si>
  <si>
    <t>SPICER (MAIL VIA COALMONT)</t>
  </si>
  <si>
    <t>590018</t>
  </si>
  <si>
    <t>WALDEN</t>
  </si>
  <si>
    <t>590206</t>
  </si>
  <si>
    <t>590207</t>
  </si>
  <si>
    <t>600004</t>
  </si>
  <si>
    <t xml:space="preserve">BLACK HAWK </t>
  </si>
  <si>
    <t xml:space="preserve">GILPIN </t>
  </si>
  <si>
    <t>600005</t>
  </si>
  <si>
    <t xml:space="preserve">CENTRAL CITY </t>
  </si>
  <si>
    <t>600007</t>
  </si>
  <si>
    <t>EAST PORTAL (MAIL VIA ROLLINSVILLE)</t>
  </si>
  <si>
    <t>600010</t>
  </si>
  <si>
    <t>600022</t>
  </si>
  <si>
    <t>ROLLINSVILLE</t>
  </si>
  <si>
    <t>600206</t>
  </si>
  <si>
    <t>600207</t>
  </si>
  <si>
    <t>610001</t>
  </si>
  <si>
    <t xml:space="preserve">BRECKENRIDGE </t>
  </si>
  <si>
    <t>SUMMIT (BRECKENRIDGE IGA)</t>
  </si>
  <si>
    <t xml:space="preserve">DILLON </t>
  </si>
  <si>
    <t>SUMMIT (DILLON IGA)</t>
  </si>
  <si>
    <t>610007</t>
  </si>
  <si>
    <t xml:space="preserve">FRISCO </t>
  </si>
  <si>
    <t>SUMMIT (FRISCO IGA)</t>
  </si>
  <si>
    <t>610008</t>
  </si>
  <si>
    <t>HEENEY (MAIL VIA KREMMLING)</t>
  </si>
  <si>
    <t xml:space="preserve">SUMMIT </t>
  </si>
  <si>
    <t>610011</t>
  </si>
  <si>
    <t>MONTEZUMA (MAIL VIA DILLON)</t>
  </si>
  <si>
    <t>SUMMIT (MONTEZUMA IGA)</t>
  </si>
  <si>
    <t>610017</t>
  </si>
  <si>
    <t>SILVERTHORNE</t>
  </si>
  <si>
    <t>SUMMIT (SILVERTHORNE IGA)</t>
  </si>
  <si>
    <t>610022</t>
  </si>
  <si>
    <t>BLUE RIVER (MAIL VIA BRECKENRIDGE)</t>
  </si>
  <si>
    <t>SUMMIT (BLUE RIVER IGA)</t>
  </si>
  <si>
    <t>610023</t>
  </si>
  <si>
    <t>COPPER MOUNTAIN (MAIL VIA FRISCO)</t>
  </si>
  <si>
    <t>610024</t>
  </si>
  <si>
    <t>KEYSTONE</t>
  </si>
  <si>
    <t>610206</t>
  </si>
  <si>
    <t>610207</t>
  </si>
  <si>
    <t>620002</t>
  </si>
  <si>
    <t>CREEDE</t>
  </si>
  <si>
    <t xml:space="preserve">MINERAL </t>
  </si>
  <si>
    <t>620007</t>
  </si>
  <si>
    <t>WAGON WHEEL GAP (MAIL VIA CREEDE)</t>
  </si>
  <si>
    <t>620008</t>
  </si>
  <si>
    <t>620206</t>
  </si>
  <si>
    <t>620207</t>
  </si>
  <si>
    <t>630002</t>
  </si>
  <si>
    <t>LAKE CITY</t>
  </si>
  <si>
    <t xml:space="preserve">HINSDALE </t>
  </si>
  <si>
    <t>630003</t>
  </si>
  <si>
    <t>630206</t>
  </si>
  <si>
    <t>630207</t>
  </si>
  <si>
    <t>640001</t>
  </si>
  <si>
    <t>BROOMFIELD (RTD AND CD)</t>
  </si>
  <si>
    <t>BROOMFIELD</t>
  </si>
  <si>
    <t>640005</t>
  </si>
  <si>
    <t>BROOMFIELD (CD Only)</t>
  </si>
  <si>
    <t>640006</t>
  </si>
  <si>
    <t>BROOMFIELD (RTD, CD, and Flatirons Local Improvement Dist)</t>
  </si>
  <si>
    <t>BROOMFIELD (RTD, CD, and Arista Local Improvement Dist)</t>
  </si>
  <si>
    <t>47-0028</t>
  </si>
  <si>
    <t>10-0036</t>
  </si>
  <si>
    <t>CO</t>
  </si>
  <si>
    <t>asmith@salestaxcolorado.com</t>
  </si>
  <si>
    <t>Leadville - Lake</t>
  </si>
  <si>
    <t>Line 8b</t>
  </si>
  <si>
    <t>Service Fee Allowed</t>
  </si>
  <si>
    <t>41-0024</t>
  </si>
  <si>
    <t>Broomfield (with Broomfield collected Arista LID)</t>
  </si>
  <si>
    <t>Lakewood-Jefferson - 123456780001</t>
  </si>
  <si>
    <t>12345678-0001</t>
  </si>
  <si>
    <t>Highlands Ranch -Douglas -  123456780002</t>
  </si>
  <si>
    <t>12345678-0002</t>
  </si>
  <si>
    <t>Aurora-Arapahoe -  123456780003</t>
  </si>
  <si>
    <t>12345678-0003</t>
  </si>
  <si>
    <t>Arvada-Adams -  123456780004</t>
  </si>
  <si>
    <t>12345678-0004</t>
  </si>
  <si>
    <t>Denver-Denver -  123456780005</t>
  </si>
  <si>
    <t>12345678-0005</t>
  </si>
  <si>
    <t>Colorado Springs-El Paso -  123456780006</t>
  </si>
  <si>
    <t>12345678-0006</t>
  </si>
  <si>
    <t>Lafayette-Boulder -  123456780007</t>
  </si>
  <si>
    <t>12345678-0007</t>
  </si>
  <si>
    <t>Ft. Collins-Larimer -  123456780008</t>
  </si>
  <si>
    <t>12345678-0008</t>
  </si>
  <si>
    <t>Broomfield-Broomfield -  123456780009</t>
  </si>
  <si>
    <t>12345678-0009</t>
  </si>
  <si>
    <t>Denver-Arapahoe -  1234567800010 - new</t>
  </si>
  <si>
    <t>12345678-0010</t>
  </si>
  <si>
    <t>Thornton - Adams -  1234567800011 - new</t>
  </si>
  <si>
    <t>12345678-0011</t>
  </si>
  <si>
    <t>Commerce City - Adams -  1234567800012 - new</t>
  </si>
  <si>
    <t>12345678-0012</t>
  </si>
  <si>
    <t>12345678-0013</t>
  </si>
  <si>
    <t>123456780001</t>
  </si>
  <si>
    <t>12345678</t>
  </si>
  <si>
    <t>Samples for additional IDs variations: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</si>
</sst>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0.0000"/>
  </numFmts>
  <fonts count="13" x14ac:knownFonts="1">
    <font>
      <sz val="10"/>
      <name val="Arial"/>
    </font>
    <font>
      <sz val="11"/>
      <color theme="1"/>
      <name val="Calibri"/>
      <family val="2"/>
      <scheme val="minor"/>
    </font>
    <font>
      <sz val="11"/>
      <color theme="1"/>
      <name val="Calibri"/>
      <family val="2"/>
      <scheme val="minor"/>
    </font>
    <font>
      <sz val="8"/>
      <name val="Arial"/>
      <family val="2"/>
    </font>
    <font>
      <u/>
      <sz val="10"/>
      <color indexed="12"/>
      <name val="Arial"/>
      <family val="2"/>
    </font>
    <font>
      <b/>
      <sz val="10"/>
      <name val="Arial"/>
      <family val="2"/>
    </font>
    <font>
      <b/>
      <sz val="10"/>
      <name val="Arial"/>
      <family val="2"/>
    </font>
    <font>
      <sz val="10"/>
      <name val="Arial"/>
      <family val="2"/>
    </font>
    <font>
      <b/>
      <sz val="10"/>
      <color rgb="FFFF0000"/>
      <name val="Arial"/>
      <family val="2"/>
    </font>
    <font>
      <sz val="9"/>
      <color indexed="81"/>
      <name val="Tahoma"/>
      <family val="2"/>
    </font>
    <font>
      <b/>
      <sz val="9"/>
      <color indexed="81"/>
      <name val="Tahoma"/>
      <family val="2"/>
    </font>
    <font>
      <sz val="10"/>
      <name val="Arial"/>
      <family val="2"/>
    </font>
    <font>
      <sz val="11"/>
      <color indexed="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39994506668294322"/>
        <bgColor indexed="64"/>
      </patternFill>
    </fill>
    <fill>
      <patternFill patternType="solid">
        <fgColor rgb="FFFF0000"/>
        <bgColor indexed="64"/>
      </patternFill>
    </fill>
    <fill>
      <patternFill patternType="solid">
        <fgColor theme="9" tint="0.39997558519241921"/>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4" fillId="0" borderId="0" applyNumberFormat="0" applyFill="0" applyBorder="0" applyAlignment="0" applyProtection="0">
      <alignment vertical="top"/>
      <protection locked="0"/>
    </xf>
    <xf numFmtId="0" fontId="2" fillId="0" borderId="0"/>
    <xf numFmtId="0" fontId="7" fillId="0" borderId="0"/>
    <xf numFmtId="0" fontId="7" fillId="0" borderId="0"/>
    <xf numFmtId="0" fontId="1" fillId="0" borderId="0"/>
    <xf numFmtId="0" fontId="11" fillId="0" borderId="0"/>
    <xf numFmtId="0" fontId="12" fillId="0" borderId="0"/>
    <xf numFmtId="0" fontId="1" fillId="0" borderId="0"/>
  </cellStyleXfs>
  <cellXfs count="96">
    <xf numFmtId="0" fontId="0" fillId="0" borderId="0" xfId="0"/>
    <xf numFmtId="0" fontId="5" fillId="0" borderId="0" xfId="0" applyFont="1"/>
    <xf numFmtId="0" fontId="6" fillId="0" borderId="0" xfId="0" applyFont="1"/>
    <xf numFmtId="4" fontId="0" fillId="2" borderId="1" xfId="0" applyNumberFormat="1" applyFill="1" applyBorder="1"/>
    <xf numFmtId="49" fontId="0" fillId="2" borderId="1" xfId="0" applyNumberFormat="1" applyFill="1" applyBorder="1"/>
    <xf numFmtId="164" fontId="0" fillId="2" borderId="1" xfId="0" applyNumberFormat="1" applyFill="1" applyBorder="1"/>
    <xf numFmtId="49" fontId="0" fillId="0" borderId="1" xfId="0" applyNumberFormat="1" applyFill="1" applyBorder="1"/>
    <xf numFmtId="4" fontId="0" fillId="0" borderId="1" xfId="0" applyNumberFormat="1" applyFill="1" applyBorder="1"/>
    <xf numFmtId="164" fontId="0" fillId="0" borderId="1" xfId="0" applyNumberFormat="1" applyFill="1" applyBorder="1"/>
    <xf numFmtId="0" fontId="0" fillId="0" borderId="1" xfId="0" applyFill="1" applyBorder="1"/>
    <xf numFmtId="0" fontId="0" fillId="0" borderId="0" xfId="0" applyFill="1"/>
    <xf numFmtId="49" fontId="0" fillId="0" borderId="1" xfId="0" applyNumberFormat="1" applyFill="1" applyBorder="1" applyAlignment="1">
      <alignment vertical="top" wrapText="1"/>
    </xf>
    <xf numFmtId="4" fontId="0" fillId="0" borderId="1" xfId="0" applyNumberFormat="1" applyFill="1" applyBorder="1" applyAlignment="1">
      <alignment vertical="top" wrapText="1"/>
    </xf>
    <xf numFmtId="164" fontId="0" fillId="0" borderId="1" xfId="0" applyNumberFormat="1" applyFill="1" applyBorder="1" applyAlignment="1">
      <alignment vertical="top" wrapText="1"/>
    </xf>
    <xf numFmtId="0" fontId="0" fillId="0" borderId="1" xfId="0" applyFill="1" applyBorder="1" applyAlignment="1">
      <alignment vertical="top" wrapText="1"/>
    </xf>
    <xf numFmtId="0" fontId="0" fillId="0" borderId="0" xfId="0" applyFill="1" applyAlignment="1">
      <alignment vertical="top" wrapText="1"/>
    </xf>
    <xf numFmtId="49" fontId="0" fillId="0" borderId="0" xfId="0" applyNumberFormat="1" applyFill="1"/>
    <xf numFmtId="4" fontId="0" fillId="0" borderId="0" xfId="0" applyNumberFormat="1" applyFill="1"/>
    <xf numFmtId="164" fontId="0" fillId="0" borderId="0" xfId="0" applyNumberFormat="1" applyFill="1"/>
    <xf numFmtId="4" fontId="0" fillId="3" borderId="1" xfId="0" applyNumberFormat="1" applyFill="1" applyBorder="1"/>
    <xf numFmtId="4" fontId="0" fillId="4" borderId="1" xfId="0" applyNumberFormat="1" applyFill="1" applyBorder="1"/>
    <xf numFmtId="49" fontId="7" fillId="0" borderId="1" xfId="0" applyNumberFormat="1" applyFont="1" applyFill="1" applyBorder="1"/>
    <xf numFmtId="49" fontId="0" fillId="5" borderId="1" xfId="0" applyNumberFormat="1" applyFill="1" applyBorder="1"/>
    <xf numFmtId="4" fontId="0" fillId="5" borderId="1" xfId="0" applyNumberFormat="1" applyFill="1" applyBorder="1"/>
    <xf numFmtId="164" fontId="0" fillId="5" borderId="1" xfId="0" applyNumberFormat="1" applyFill="1" applyBorder="1"/>
    <xf numFmtId="0" fontId="8" fillId="0" borderId="1" xfId="0" applyFont="1" applyFill="1" applyBorder="1" applyAlignment="1">
      <alignment horizontal="center" vertical="top" wrapText="1"/>
    </xf>
    <xf numFmtId="164" fontId="7" fillId="6" borderId="1" xfId="0" applyNumberFormat="1" applyFont="1" applyFill="1" applyBorder="1"/>
    <xf numFmtId="164" fontId="7" fillId="0" borderId="1" xfId="0" applyNumberFormat="1" applyFont="1" applyFill="1" applyBorder="1"/>
    <xf numFmtId="49" fontId="0" fillId="2" borderId="2" xfId="0" applyNumberFormat="1" applyFill="1" applyBorder="1"/>
    <xf numFmtId="4" fontId="0" fillId="2" borderId="2" xfId="0" applyNumberFormat="1" applyFill="1" applyBorder="1"/>
    <xf numFmtId="4" fontId="0" fillId="3" borderId="2" xfId="0" applyNumberFormat="1" applyFill="1" applyBorder="1"/>
    <xf numFmtId="164" fontId="0" fillId="2" borderId="2" xfId="0" applyNumberFormat="1" applyFill="1" applyBorder="1"/>
    <xf numFmtId="0" fontId="0" fillId="0" borderId="0" xfId="0" applyFill="1" applyBorder="1"/>
    <xf numFmtId="49" fontId="0" fillId="0" borderId="0" xfId="0" applyNumberFormat="1" applyFill="1" applyBorder="1"/>
    <xf numFmtId="4" fontId="0" fillId="0" borderId="0" xfId="0" applyNumberFormat="1" applyFill="1" applyBorder="1"/>
    <xf numFmtId="164" fontId="0" fillId="0" borderId="0" xfId="0" applyNumberFormat="1" applyFill="1" applyBorder="1"/>
    <xf numFmtId="0" fontId="7" fillId="0" borderId="0" xfId="0" applyFont="1"/>
    <xf numFmtId="49" fontId="5" fillId="0" borderId="0" xfId="3" applyNumberFormat="1" applyFont="1" applyFill="1" applyBorder="1" applyAlignment="1">
      <alignment horizontal="center" vertical="top" wrapText="1"/>
    </xf>
    <xf numFmtId="0" fontId="5" fillId="0" borderId="0" xfId="3" applyFont="1" applyFill="1" applyBorder="1" applyAlignment="1">
      <alignment horizontal="center" vertical="top" wrapText="1"/>
    </xf>
    <xf numFmtId="165" fontId="5" fillId="0" borderId="0" xfId="3" applyNumberFormat="1" applyFont="1" applyFill="1" applyBorder="1" applyAlignment="1">
      <alignment horizontal="center" vertical="top" wrapText="1"/>
    </xf>
    <xf numFmtId="0" fontId="7" fillId="0" borderId="0" xfId="4" applyFont="1" applyFill="1" applyAlignment="1">
      <alignment horizontal="center" wrapText="1"/>
    </xf>
    <xf numFmtId="49" fontId="7" fillId="0" borderId="0" xfId="3" applyNumberFormat="1" applyFont="1" applyFill="1" applyBorder="1" applyAlignment="1">
      <alignment horizontal="center" vertical="top"/>
    </xf>
    <xf numFmtId="0" fontId="7" fillId="0" borderId="0" xfId="3" applyFont="1" applyFill="1" applyBorder="1" applyAlignment="1">
      <alignment horizontal="left" vertical="top"/>
    </xf>
    <xf numFmtId="165" fontId="7" fillId="0" borderId="0" xfId="3" applyNumberFormat="1" applyFont="1" applyFill="1" applyBorder="1" applyAlignment="1">
      <alignment horizontal="right" vertical="top"/>
    </xf>
    <xf numFmtId="165" fontId="7" fillId="0" borderId="0" xfId="4" applyNumberFormat="1" applyFont="1" applyFill="1"/>
    <xf numFmtId="0" fontId="7" fillId="0" borderId="0" xfId="4" applyFont="1" applyFill="1"/>
    <xf numFmtId="0" fontId="7" fillId="0" borderId="0" xfId="4" applyFill="1"/>
    <xf numFmtId="165" fontId="7" fillId="0" borderId="0" xfId="3" applyNumberFormat="1" applyFont="1" applyFill="1" applyBorder="1" applyAlignment="1">
      <alignment horizontal="right" vertical="top" wrapText="1"/>
    </xf>
    <xf numFmtId="0" fontId="7" fillId="0" borderId="0" xfId="3" applyFont="1" applyFill="1" applyBorder="1" applyAlignment="1">
      <alignment horizontal="left" vertical="center"/>
    </xf>
    <xf numFmtId="49" fontId="7" fillId="0" borderId="0" xfId="4" applyNumberFormat="1" applyFont="1" applyFill="1" applyAlignment="1">
      <alignment horizontal="center"/>
    </xf>
    <xf numFmtId="0" fontId="7" fillId="0" borderId="0" xfId="0" applyFont="1" applyFill="1"/>
    <xf numFmtId="165" fontId="5" fillId="0" borderId="0" xfId="4" applyNumberFormat="1" applyFont="1" applyFill="1" applyAlignment="1">
      <alignment horizontal="center"/>
    </xf>
    <xf numFmtId="0" fontId="5" fillId="0" borderId="0" xfId="4" applyFont="1" applyFill="1" applyAlignment="1">
      <alignment horizontal="center"/>
    </xf>
    <xf numFmtId="0" fontId="0" fillId="0" borderId="0" xfId="0" applyFont="1" applyFill="1" applyBorder="1"/>
    <xf numFmtId="14" fontId="0" fillId="0" borderId="0" xfId="0" applyNumberFormat="1" applyAlignment="1">
      <alignment vertical="top"/>
    </xf>
    <xf numFmtId="49" fontId="0" fillId="0" borderId="0" xfId="0" applyNumberFormat="1" applyAlignment="1">
      <alignment vertical="top"/>
    </xf>
    <xf numFmtId="0" fontId="7" fillId="0" borderId="0" xfId="0" applyFont="1" applyAlignment="1">
      <alignment vertical="top"/>
    </xf>
    <xf numFmtId="0" fontId="7" fillId="0" borderId="0" xfId="0" applyFont="1" applyAlignment="1">
      <alignment vertical="top" wrapText="1"/>
    </xf>
    <xf numFmtId="0" fontId="0" fillId="0" borderId="0" xfId="0" applyAlignment="1">
      <alignment vertical="top"/>
    </xf>
    <xf numFmtId="0" fontId="4" fillId="0" borderId="0" xfId="1" applyAlignment="1" applyProtection="1">
      <alignment vertical="top"/>
    </xf>
    <xf numFmtId="49" fontId="0" fillId="7" borderId="1" xfId="0" applyNumberFormat="1" applyFill="1" applyBorder="1"/>
    <xf numFmtId="49" fontId="0" fillId="0" borderId="1" xfId="0" applyNumberFormat="1" applyFill="1" applyBorder="1" applyAlignment="1">
      <alignment horizontal="left"/>
    </xf>
    <xf numFmtId="49" fontId="0" fillId="0" borderId="1" xfId="0" applyNumberFormat="1" applyFill="1" applyBorder="1" applyAlignment="1">
      <alignment horizontal="left" vertical="top" wrapText="1"/>
    </xf>
    <xf numFmtId="49" fontId="7" fillId="2" borderId="1" xfId="0" applyNumberFormat="1" applyFont="1" applyFill="1" applyBorder="1" applyAlignment="1">
      <alignment horizontal="left"/>
    </xf>
    <xf numFmtId="49" fontId="7" fillId="5" borderId="1" xfId="0" applyNumberFormat="1" applyFont="1" applyFill="1" applyBorder="1" applyAlignment="1">
      <alignment horizontal="left"/>
    </xf>
    <xf numFmtId="49" fontId="7" fillId="7" borderId="1" xfId="0" applyNumberFormat="1" applyFont="1" applyFill="1" applyBorder="1" applyAlignment="1">
      <alignment horizontal="left"/>
    </xf>
    <xf numFmtId="49" fontId="0" fillId="0" borderId="0" xfId="0" applyNumberFormat="1" applyFill="1" applyBorder="1" applyAlignment="1">
      <alignment horizontal="left"/>
    </xf>
    <xf numFmtId="49" fontId="0" fillId="2" borderId="2" xfId="0" applyNumberFormat="1" applyFill="1" applyBorder="1" applyAlignment="1">
      <alignment horizontal="left"/>
    </xf>
    <xf numFmtId="49" fontId="7" fillId="0" borderId="1" xfId="0" applyNumberFormat="1" applyFont="1" applyFill="1" applyBorder="1" applyAlignment="1">
      <alignment horizontal="left"/>
    </xf>
    <xf numFmtId="49" fontId="0" fillId="2" borderId="1" xfId="0" applyNumberFormat="1" applyFill="1" applyBorder="1" applyAlignment="1">
      <alignment horizontal="left"/>
    </xf>
    <xf numFmtId="49" fontId="0" fillId="5" borderId="1" xfId="0" applyNumberFormat="1" applyFill="1" applyBorder="1" applyAlignment="1">
      <alignment horizontal="left"/>
    </xf>
    <xf numFmtId="49" fontId="0" fillId="0" borderId="0" xfId="0" applyNumberFormat="1" applyFill="1" applyAlignment="1">
      <alignment horizontal="left"/>
    </xf>
    <xf numFmtId="4" fontId="8" fillId="0" borderId="1" xfId="0" applyNumberFormat="1" applyFont="1" applyFill="1" applyBorder="1"/>
    <xf numFmtId="49" fontId="0" fillId="8" borderId="1" xfId="0" applyNumberFormat="1" applyFill="1" applyBorder="1"/>
    <xf numFmtId="49" fontId="0" fillId="8" borderId="1" xfId="0" applyNumberFormat="1" applyFill="1" applyBorder="1" applyAlignment="1">
      <alignment horizontal="left"/>
    </xf>
    <xf numFmtId="4" fontId="0" fillId="8" borderId="1" xfId="0" applyNumberFormat="1" applyFill="1" applyBorder="1"/>
    <xf numFmtId="164" fontId="0" fillId="8" borderId="1" xfId="0" applyNumberFormat="1" applyFill="1" applyBorder="1"/>
    <xf numFmtId="4" fontId="0" fillId="8" borderId="0" xfId="0" applyNumberFormat="1" applyFill="1"/>
    <xf numFmtId="164" fontId="8" fillId="0" borderId="0" xfId="0" applyNumberFormat="1" applyFont="1" applyFill="1" applyBorder="1"/>
    <xf numFmtId="0" fontId="4" fillId="0" borderId="0" xfId="1" applyFill="1" applyAlignment="1" applyProtection="1">
      <alignment vertical="center"/>
    </xf>
    <xf numFmtId="14" fontId="0" fillId="0" borderId="0" xfId="0" applyNumberFormat="1" applyFill="1"/>
    <xf numFmtId="49" fontId="0" fillId="0" borderId="1" xfId="0" applyNumberFormat="1" applyFill="1" applyBorder="1" applyAlignment="1">
      <alignment horizontal="center"/>
    </xf>
    <xf numFmtId="49" fontId="0" fillId="0" borderId="1" xfId="0" applyNumberFormat="1" applyFill="1" applyBorder="1" applyAlignment="1">
      <alignment horizontal="center" vertical="top" wrapText="1"/>
    </xf>
    <xf numFmtId="49" fontId="7" fillId="2" borderId="1" xfId="0" applyNumberFormat="1" applyFont="1" applyFill="1" applyBorder="1" applyAlignment="1">
      <alignment horizontal="center"/>
    </xf>
    <xf numFmtId="1" fontId="7" fillId="2" borderId="1" xfId="0" applyNumberFormat="1" applyFont="1" applyFill="1" applyBorder="1" applyAlignment="1">
      <alignment horizontal="center"/>
    </xf>
    <xf numFmtId="1" fontId="7" fillId="5" borderId="1" xfId="0" applyNumberFormat="1" applyFont="1" applyFill="1" applyBorder="1" applyAlignment="1">
      <alignment horizontal="center"/>
    </xf>
    <xf numFmtId="1" fontId="7" fillId="8" borderId="1" xfId="0" applyNumberFormat="1" applyFont="1" applyFill="1" applyBorder="1" applyAlignment="1">
      <alignment horizontal="center"/>
    </xf>
    <xf numFmtId="1" fontId="0" fillId="2" borderId="1" xfId="0" applyNumberFormat="1" applyFill="1" applyBorder="1" applyAlignment="1">
      <alignment horizontal="center"/>
    </xf>
    <xf numFmtId="1" fontId="0" fillId="5" borderId="1" xfId="0" applyNumberFormat="1" applyFill="1" applyBorder="1" applyAlignment="1">
      <alignment horizontal="center"/>
    </xf>
    <xf numFmtId="1" fontId="0" fillId="2" borderId="2" xfId="0" applyNumberFormat="1" applyFill="1" applyBorder="1" applyAlignment="1">
      <alignment horizontal="center"/>
    </xf>
    <xf numFmtId="49" fontId="0" fillId="0" borderId="0" xfId="0" applyNumberFormat="1" applyFill="1" applyBorder="1" applyAlignment="1">
      <alignment horizontal="center"/>
    </xf>
    <xf numFmtId="49" fontId="0" fillId="2" borderId="2" xfId="0" applyNumberFormat="1" applyFill="1" applyBorder="1" applyAlignment="1">
      <alignment horizontal="center"/>
    </xf>
    <xf numFmtId="49" fontId="0" fillId="2" borderId="1" xfId="0" applyNumberFormat="1" applyFill="1" applyBorder="1" applyAlignment="1">
      <alignment horizontal="center"/>
    </xf>
    <xf numFmtId="49" fontId="0" fillId="5" borderId="1" xfId="0" applyNumberFormat="1" applyFill="1" applyBorder="1" applyAlignment="1">
      <alignment horizontal="center"/>
    </xf>
    <xf numFmtId="49" fontId="0" fillId="0" borderId="0" xfId="0" applyNumberFormat="1" applyFill="1" applyAlignment="1">
      <alignment horizontal="center"/>
    </xf>
    <xf numFmtId="49" fontId="5" fillId="0" borderId="0" xfId="0" applyNumberFormat="1" applyFont="1" applyFill="1" applyBorder="1" applyAlignment="1">
      <alignment horizontal="left"/>
    </xf>
  </cellXfs>
  <cellStyles count="9">
    <cellStyle name="Comma 2" xfId="3"/>
    <cellStyle name="Hyperlink" xfId="1" builtinId="8"/>
    <cellStyle name="Normal" xfId="0" builtinId="0"/>
    <cellStyle name="Normal 2" xfId="4"/>
    <cellStyle name="Normal 2 2" xfId="8"/>
    <cellStyle name="Normal 3" xfId="7"/>
    <cellStyle name="Normal 3 2" xfId="2"/>
    <cellStyle name="Normal 3 2 2" xfId="5"/>
    <cellStyle name="Normal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mith@salestaxcolorad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Z295"/>
  <sheetViews>
    <sheetView tabSelected="1" workbookViewId="0">
      <pane xSplit="5" ySplit="2" topLeftCell="F3" activePane="bottomRight" state="frozen"/>
      <selection activeCell="A41" sqref="A41"/>
      <selection pane="topRight" activeCell="A41" sqref="A41"/>
      <selection pane="bottomLeft" activeCell="A41" sqref="A41"/>
      <selection pane="bottomRight" activeCell="H157" sqref="H157"/>
    </sheetView>
  </sheetViews>
  <sheetFormatPr defaultColWidth="8.85546875" defaultRowHeight="12.75" x14ac:dyDescent="0.2"/>
  <cols>
    <col min="1" max="1" width="32.28515625" style="10" customWidth="1"/>
    <col min="2" max="4" width="16.140625" style="10" customWidth="1"/>
    <col min="5" max="5" width="19" style="94" customWidth="1"/>
    <col min="6" max="6" width="10.140625" style="71" customWidth="1"/>
    <col min="7" max="7" width="9.140625" style="16" customWidth="1"/>
    <col min="8" max="8" width="14" style="17" customWidth="1"/>
    <col min="9" max="9" width="16.140625" style="17" customWidth="1"/>
    <col min="10" max="10" width="12.140625" style="17" customWidth="1"/>
    <col min="11" max="11" width="13.28515625" style="17" customWidth="1"/>
    <col min="12" max="12" width="9.140625" style="17" customWidth="1"/>
    <col min="13" max="13" width="12.140625" style="17" customWidth="1"/>
    <col min="14" max="15" width="9.140625" style="17" customWidth="1"/>
    <col min="16" max="16" width="9.85546875" style="17" customWidth="1"/>
    <col min="17" max="17" width="10.7109375" style="17" customWidth="1"/>
    <col min="18" max="18" width="10" style="17" customWidth="1"/>
    <col min="19" max="19" width="10.85546875" style="17" customWidth="1"/>
    <col min="20" max="21" width="9.140625" style="17" customWidth="1"/>
    <col min="22" max="22" width="11.140625" style="17" customWidth="1"/>
    <col min="23" max="23" width="9.140625" style="17" customWidth="1"/>
    <col min="24" max="24" width="10.5703125" style="17" customWidth="1"/>
    <col min="25" max="25" width="10.140625" style="17" customWidth="1"/>
    <col min="26" max="28" width="9.140625" style="17" customWidth="1"/>
    <col min="29" max="30" width="11.42578125" style="17" customWidth="1"/>
    <col min="31" max="31" width="10.5703125" style="17" customWidth="1"/>
    <col min="32" max="32" width="11.7109375" style="17" customWidth="1"/>
    <col min="33" max="33" width="9.140625" style="17" customWidth="1"/>
    <col min="34" max="34" width="13.28515625" style="17" customWidth="1"/>
    <col min="35" max="35" width="9.140625" style="17" customWidth="1"/>
    <col min="36" max="36" width="10.85546875" style="17" customWidth="1"/>
    <col min="37" max="37" width="11.85546875" style="17" customWidth="1"/>
    <col min="38" max="38" width="9.140625" style="17" customWidth="1"/>
    <col min="39" max="39" width="9.140625" style="18" customWidth="1"/>
    <col min="40" max="40" width="12.140625" style="17" bestFit="1" customWidth="1"/>
    <col min="41" max="42" width="9.140625" style="17" customWidth="1"/>
    <col min="43" max="43" width="9.140625" style="18" customWidth="1"/>
    <col min="44" max="51" width="9.140625" style="17" customWidth="1"/>
    <col min="52" max="52" width="8.85546875" style="10" customWidth="1"/>
    <col min="53" max="16384" width="8.85546875" style="10"/>
  </cols>
  <sheetData>
    <row r="1" spans="1:52" x14ac:dyDescent="0.2">
      <c r="E1" s="81" t="s">
        <v>17</v>
      </c>
      <c r="F1" s="61"/>
      <c r="G1" s="6"/>
      <c r="H1" s="7" t="s">
        <v>45</v>
      </c>
      <c r="I1" s="7" t="s">
        <v>47</v>
      </c>
      <c r="J1" s="7" t="s">
        <v>16</v>
      </c>
      <c r="K1" s="7"/>
      <c r="L1" s="7"/>
      <c r="M1" s="7"/>
      <c r="N1" s="7"/>
      <c r="O1" s="7"/>
      <c r="P1" s="7"/>
      <c r="Q1" s="7"/>
      <c r="R1" s="7"/>
      <c r="S1" s="7"/>
      <c r="T1" s="7"/>
      <c r="U1" s="72" t="s">
        <v>18</v>
      </c>
      <c r="V1" s="7"/>
      <c r="W1" s="7"/>
      <c r="X1" s="7"/>
      <c r="Y1" s="7"/>
      <c r="Z1" s="7"/>
      <c r="AA1" s="7"/>
      <c r="AB1" s="7"/>
      <c r="AC1" s="7"/>
      <c r="AD1" s="7"/>
      <c r="AE1" s="7"/>
      <c r="AF1" s="7"/>
      <c r="AG1" s="7"/>
      <c r="AH1" s="7" t="s">
        <v>74</v>
      </c>
      <c r="AI1" s="7" t="s">
        <v>75</v>
      </c>
      <c r="AJ1" s="7" t="s">
        <v>76</v>
      </c>
      <c r="AK1" s="7" t="s">
        <v>77</v>
      </c>
      <c r="AL1" s="7" t="s">
        <v>78</v>
      </c>
      <c r="AM1" s="8" t="s">
        <v>46</v>
      </c>
      <c r="AN1" s="7" t="s">
        <v>79</v>
      </c>
      <c r="AO1" s="7" t="s">
        <v>80</v>
      </c>
      <c r="AP1" s="7" t="s">
        <v>81</v>
      </c>
      <c r="AQ1" s="8" t="s">
        <v>82</v>
      </c>
      <c r="AR1" s="7" t="s">
        <v>1653</v>
      </c>
      <c r="AS1" s="7" t="s">
        <v>83</v>
      </c>
      <c r="AT1" s="7" t="s">
        <v>84</v>
      </c>
      <c r="AU1" s="7" t="s">
        <v>84</v>
      </c>
      <c r="AV1" s="7" t="s">
        <v>89</v>
      </c>
      <c r="AW1" s="7" t="s">
        <v>88</v>
      </c>
      <c r="AX1" s="7" t="s">
        <v>87</v>
      </c>
      <c r="AY1" s="7" t="s">
        <v>86</v>
      </c>
      <c r="AZ1" s="9" t="s">
        <v>85</v>
      </c>
    </row>
    <row r="2" spans="1:52" s="15" customFormat="1" ht="63.75" x14ac:dyDescent="0.2">
      <c r="A2" s="25" t="s">
        <v>114</v>
      </c>
      <c r="B2" s="25" t="s">
        <v>183</v>
      </c>
      <c r="C2" s="25" t="s">
        <v>196</v>
      </c>
      <c r="D2" s="25" t="s">
        <v>197</v>
      </c>
      <c r="E2" s="82" t="s">
        <v>0</v>
      </c>
      <c r="F2" s="62" t="s">
        <v>1</v>
      </c>
      <c r="G2" s="11" t="s">
        <v>2</v>
      </c>
      <c r="H2" s="12" t="s">
        <v>3</v>
      </c>
      <c r="I2" s="12" t="s">
        <v>29</v>
      </c>
      <c r="J2" s="12" t="s">
        <v>4</v>
      </c>
      <c r="K2" s="12" t="s">
        <v>5</v>
      </c>
      <c r="L2" s="12" t="s">
        <v>6</v>
      </c>
      <c r="M2" s="12" t="s">
        <v>7</v>
      </c>
      <c r="N2" s="12" t="s">
        <v>8</v>
      </c>
      <c r="O2" s="12" t="s">
        <v>9</v>
      </c>
      <c r="P2" s="12" t="s">
        <v>10</v>
      </c>
      <c r="Q2" s="12" t="s">
        <v>11</v>
      </c>
      <c r="R2" s="12" t="s">
        <v>12</v>
      </c>
      <c r="S2" s="12" t="s">
        <v>13</v>
      </c>
      <c r="T2" s="12" t="s">
        <v>72</v>
      </c>
      <c r="U2" s="12" t="s">
        <v>14</v>
      </c>
      <c r="V2" s="12" t="s">
        <v>15</v>
      </c>
      <c r="W2" s="12" t="s">
        <v>19</v>
      </c>
      <c r="X2" s="12" t="s">
        <v>20</v>
      </c>
      <c r="Y2" s="12" t="s">
        <v>21</v>
      </c>
      <c r="Z2" s="12" t="s">
        <v>22</v>
      </c>
      <c r="AA2" s="12" t="s">
        <v>23</v>
      </c>
      <c r="AB2" s="12" t="s">
        <v>24</v>
      </c>
      <c r="AC2" s="12" t="s">
        <v>25</v>
      </c>
      <c r="AD2" s="12" t="s">
        <v>112</v>
      </c>
      <c r="AE2" s="12" t="s">
        <v>26</v>
      </c>
      <c r="AF2" s="12" t="s">
        <v>27</v>
      </c>
      <c r="AG2" s="12" t="s">
        <v>28</v>
      </c>
      <c r="AH2" s="12" t="s">
        <v>30</v>
      </c>
      <c r="AI2" s="12" t="s">
        <v>32</v>
      </c>
      <c r="AJ2" s="12" t="s">
        <v>73</v>
      </c>
      <c r="AK2" s="12" t="s">
        <v>31</v>
      </c>
      <c r="AL2" s="12" t="s">
        <v>33</v>
      </c>
      <c r="AM2" s="13" t="s">
        <v>34</v>
      </c>
      <c r="AN2" s="12" t="s">
        <v>35</v>
      </c>
      <c r="AO2" s="12" t="s">
        <v>36</v>
      </c>
      <c r="AP2" s="12" t="s">
        <v>37</v>
      </c>
      <c r="AQ2" s="13" t="s">
        <v>38</v>
      </c>
      <c r="AR2" s="12" t="s">
        <v>1654</v>
      </c>
      <c r="AS2" s="12" t="s">
        <v>39</v>
      </c>
      <c r="AT2" s="12" t="s">
        <v>40</v>
      </c>
      <c r="AU2" s="12" t="s">
        <v>41</v>
      </c>
      <c r="AV2" s="12" t="s">
        <v>42</v>
      </c>
      <c r="AW2" s="12" t="s">
        <v>43</v>
      </c>
      <c r="AX2" s="12" t="s">
        <v>44</v>
      </c>
      <c r="AY2" s="12" t="s">
        <v>66</v>
      </c>
      <c r="AZ2" s="14" t="s">
        <v>67</v>
      </c>
    </row>
    <row r="3" spans="1:52" x14ac:dyDescent="0.2">
      <c r="A3" s="10" t="s">
        <v>1657</v>
      </c>
      <c r="B3" s="10" t="s">
        <v>1658</v>
      </c>
      <c r="C3" s="10" t="s">
        <v>134</v>
      </c>
      <c r="D3" s="10" t="s">
        <v>192</v>
      </c>
      <c r="E3" s="83" t="s">
        <v>1682</v>
      </c>
      <c r="F3" s="63" t="s">
        <v>94</v>
      </c>
      <c r="G3" s="4" t="s">
        <v>48</v>
      </c>
      <c r="H3" s="3">
        <v>750</v>
      </c>
      <c r="I3" s="3">
        <v>0</v>
      </c>
      <c r="J3" s="3"/>
      <c r="K3" s="3"/>
      <c r="L3" s="3"/>
      <c r="M3" s="3"/>
      <c r="N3" s="3"/>
      <c r="O3" s="3"/>
      <c r="P3" s="3"/>
      <c r="Q3" s="3"/>
      <c r="R3" s="3"/>
      <c r="S3" s="3"/>
      <c r="T3" s="3">
        <f>SUM(J3:R3)</f>
        <v>0</v>
      </c>
      <c r="U3" s="3"/>
      <c r="V3" s="3"/>
      <c r="W3" s="3"/>
      <c r="X3" s="3"/>
      <c r="Y3" s="3"/>
      <c r="Z3" s="3"/>
      <c r="AA3" s="3"/>
      <c r="AB3" s="19"/>
      <c r="AC3" s="3"/>
      <c r="AD3" s="3"/>
      <c r="AE3" s="3"/>
      <c r="AF3" s="3"/>
      <c r="AG3" s="3">
        <f t="shared" ref="AG3:AG6" si="0">SUM(U3:AE3)</f>
        <v>0</v>
      </c>
      <c r="AH3" s="3">
        <f>(H3-I3-T3)</f>
        <v>750</v>
      </c>
      <c r="AI3" s="3"/>
      <c r="AJ3" s="3">
        <f t="shared" ref="AJ3:AJ6" si="1">(AG3)</f>
        <v>0</v>
      </c>
      <c r="AK3" s="3"/>
      <c r="AL3" s="3">
        <f t="shared" ref="AL3:AL171" si="2">(AH3-AI3-AJ3-AK3)</f>
        <v>750</v>
      </c>
      <c r="AM3" s="5">
        <v>2.9000000000000001E-2</v>
      </c>
      <c r="AN3" s="3">
        <f t="shared" ref="AN3:AN171" si="3">AL3*AM3</f>
        <v>21.75</v>
      </c>
      <c r="AO3" s="3"/>
      <c r="AP3" s="3">
        <f t="shared" ref="AP3:AP171" si="4">(AN3+AO3)</f>
        <v>21.75</v>
      </c>
      <c r="AQ3" s="5">
        <v>3.3300000000000003E-2</v>
      </c>
      <c r="AR3" s="3">
        <f t="shared" ref="AR3:AR34" si="5">(AP3*AQ3)</f>
        <v>0.72427500000000011</v>
      </c>
      <c r="AS3" s="3">
        <f t="shared" ref="AS3:AS34" si="6">(AP3-AR3)</f>
        <v>21.025725000000001</v>
      </c>
      <c r="AT3" s="3"/>
      <c r="AU3" s="3">
        <f t="shared" ref="AU3:AU34" si="7">(AT3*AM3)</f>
        <v>0</v>
      </c>
      <c r="AV3" s="3">
        <f t="shared" ref="AV3:AV171" si="8">(AS3+AU3)</f>
        <v>21.025725000000001</v>
      </c>
      <c r="AW3" s="3"/>
      <c r="AX3" s="3"/>
      <c r="AY3" s="3">
        <f t="shared" ref="AY3:AY6" si="9">(AV3+AW3+AX3)</f>
        <v>21.025725000000001</v>
      </c>
      <c r="AZ3" s="3">
        <f>SUM(AY3+AY4+AY5+AY6)</f>
        <v>32.626125000000002</v>
      </c>
    </row>
    <row r="4" spans="1:52" x14ac:dyDescent="0.2">
      <c r="C4" s="10" t="s">
        <v>134</v>
      </c>
      <c r="E4" s="84">
        <v>123456780001</v>
      </c>
      <c r="F4" s="68" t="s">
        <v>94</v>
      </c>
      <c r="G4" s="6" t="s">
        <v>52</v>
      </c>
      <c r="H4" s="20"/>
      <c r="I4" s="20"/>
      <c r="J4" s="20"/>
      <c r="K4" s="20"/>
      <c r="L4" s="20"/>
      <c r="M4" s="20"/>
      <c r="N4" s="20"/>
      <c r="O4" s="20"/>
      <c r="P4" s="20"/>
      <c r="Q4" s="20"/>
      <c r="R4" s="20"/>
      <c r="S4" s="20"/>
      <c r="T4" s="7">
        <f>(T3)</f>
        <v>0</v>
      </c>
      <c r="U4" s="7"/>
      <c r="V4" s="7"/>
      <c r="W4" s="7"/>
      <c r="X4" s="7"/>
      <c r="Y4" s="7"/>
      <c r="Z4" s="7"/>
      <c r="AA4" s="7"/>
      <c r="AB4" s="7"/>
      <c r="AC4" s="7"/>
      <c r="AD4" s="7"/>
      <c r="AE4" s="7"/>
      <c r="AF4" s="7"/>
      <c r="AG4" s="7">
        <f t="shared" si="0"/>
        <v>0</v>
      </c>
      <c r="AH4" s="7">
        <f>(H3-I3-T3)</f>
        <v>750</v>
      </c>
      <c r="AI4" s="7"/>
      <c r="AJ4" s="7">
        <f t="shared" si="1"/>
        <v>0</v>
      </c>
      <c r="AK4" s="7"/>
      <c r="AL4" s="7">
        <f t="shared" si="2"/>
        <v>750</v>
      </c>
      <c r="AM4" s="8">
        <v>5.0000000000000001E-3</v>
      </c>
      <c r="AN4" s="7">
        <f t="shared" si="3"/>
        <v>3.75</v>
      </c>
      <c r="AO4" s="7"/>
      <c r="AP4" s="7">
        <f t="shared" si="4"/>
        <v>3.75</v>
      </c>
      <c r="AQ4" s="8">
        <v>3.3300000000000003E-2</v>
      </c>
      <c r="AR4" s="7">
        <f t="shared" si="5"/>
        <v>0.12487500000000001</v>
      </c>
      <c r="AS4" s="7">
        <f t="shared" si="6"/>
        <v>3.6251250000000002</v>
      </c>
      <c r="AT4" s="7">
        <f>(AT3)</f>
        <v>0</v>
      </c>
      <c r="AU4" s="7">
        <f t="shared" si="7"/>
        <v>0</v>
      </c>
      <c r="AV4" s="7">
        <f t="shared" si="8"/>
        <v>3.6251250000000002</v>
      </c>
      <c r="AW4" s="7"/>
      <c r="AX4" s="7"/>
      <c r="AY4" s="7">
        <f t="shared" si="9"/>
        <v>3.6251250000000002</v>
      </c>
      <c r="AZ4" s="9"/>
    </row>
    <row r="5" spans="1:52" x14ac:dyDescent="0.2">
      <c r="E5" s="84">
        <v>123456780001</v>
      </c>
      <c r="F5" s="68" t="s">
        <v>94</v>
      </c>
      <c r="G5" s="6" t="s">
        <v>49</v>
      </c>
      <c r="H5" s="20"/>
      <c r="I5" s="20"/>
      <c r="J5" s="20"/>
      <c r="K5" s="20"/>
      <c r="L5" s="20"/>
      <c r="M5" s="20"/>
      <c r="N5" s="20"/>
      <c r="O5" s="20"/>
      <c r="P5" s="20"/>
      <c r="Q5" s="20"/>
      <c r="R5" s="20"/>
      <c r="S5" s="20"/>
      <c r="T5" s="7">
        <f>T3</f>
        <v>0</v>
      </c>
      <c r="U5" s="7">
        <f>(U3)</f>
        <v>0</v>
      </c>
      <c r="V5" s="7"/>
      <c r="W5" s="7">
        <f>(W3)</f>
        <v>0</v>
      </c>
      <c r="X5" s="7">
        <f>(X3)</f>
        <v>0</v>
      </c>
      <c r="Y5" s="7">
        <f>(Y3)</f>
        <v>0</v>
      </c>
      <c r="Z5" s="7">
        <f>(Z3)</f>
        <v>0</v>
      </c>
      <c r="AA5" s="7">
        <f>(AA3)</f>
        <v>0</v>
      </c>
      <c r="AB5" s="19"/>
      <c r="AC5" s="7">
        <f>AC3</f>
        <v>0</v>
      </c>
      <c r="AD5" s="7">
        <f>AD3</f>
        <v>0</v>
      </c>
      <c r="AE5" s="7">
        <f>(AE3)</f>
        <v>0</v>
      </c>
      <c r="AF5" s="7"/>
      <c r="AG5" s="7">
        <f t="shared" si="0"/>
        <v>0</v>
      </c>
      <c r="AH5" s="7">
        <f>(H3-I3-T3)</f>
        <v>750</v>
      </c>
      <c r="AI5" s="7"/>
      <c r="AJ5" s="7">
        <f t="shared" si="1"/>
        <v>0</v>
      </c>
      <c r="AK5" s="7"/>
      <c r="AL5" s="7">
        <f t="shared" si="2"/>
        <v>750</v>
      </c>
      <c r="AM5" s="8">
        <v>0.01</v>
      </c>
      <c r="AN5" s="7">
        <f t="shared" si="3"/>
        <v>7.5</v>
      </c>
      <c r="AO5" s="7"/>
      <c r="AP5" s="7">
        <f t="shared" si="4"/>
        <v>7.5</v>
      </c>
      <c r="AQ5" s="8">
        <v>3.3300000000000003E-2</v>
      </c>
      <c r="AR5" s="7">
        <f t="shared" si="5"/>
        <v>0.24975000000000003</v>
      </c>
      <c r="AS5" s="7">
        <f t="shared" si="6"/>
        <v>7.2502500000000003</v>
      </c>
      <c r="AT5" s="7">
        <f>AT3</f>
        <v>0</v>
      </c>
      <c r="AU5" s="7">
        <f t="shared" si="7"/>
        <v>0</v>
      </c>
      <c r="AV5" s="7">
        <f t="shared" si="8"/>
        <v>7.2502500000000003</v>
      </c>
      <c r="AW5" s="7"/>
      <c r="AX5" s="7"/>
      <c r="AY5" s="7">
        <f t="shared" si="9"/>
        <v>7.2502500000000003</v>
      </c>
      <c r="AZ5" s="9"/>
    </row>
    <row r="6" spans="1:52" x14ac:dyDescent="0.2">
      <c r="E6" s="84">
        <v>123456780001</v>
      </c>
      <c r="F6" s="68" t="s">
        <v>94</v>
      </c>
      <c r="G6" s="6" t="s">
        <v>50</v>
      </c>
      <c r="H6" s="20"/>
      <c r="I6" s="20"/>
      <c r="J6" s="20"/>
      <c r="K6" s="20"/>
      <c r="L6" s="20"/>
      <c r="M6" s="20"/>
      <c r="N6" s="20"/>
      <c r="O6" s="20"/>
      <c r="P6" s="20"/>
      <c r="Q6" s="20"/>
      <c r="R6" s="20"/>
      <c r="S6" s="20"/>
      <c r="T6" s="7">
        <f>T3</f>
        <v>0</v>
      </c>
      <c r="U6" s="7">
        <f>U3</f>
        <v>0</v>
      </c>
      <c r="V6" s="7">
        <f>(V5)</f>
        <v>0</v>
      </c>
      <c r="W6" s="7">
        <f t="shared" ref="W6:AA6" si="10">W3</f>
        <v>0</v>
      </c>
      <c r="X6" s="7">
        <f t="shared" si="10"/>
        <v>0</v>
      </c>
      <c r="Y6" s="7">
        <f t="shared" si="10"/>
        <v>0</v>
      </c>
      <c r="Z6" s="7">
        <f t="shared" si="10"/>
        <v>0</v>
      </c>
      <c r="AA6" s="7">
        <f t="shared" si="10"/>
        <v>0</v>
      </c>
      <c r="AB6" s="19"/>
      <c r="AC6" s="7">
        <f>AC3</f>
        <v>0</v>
      </c>
      <c r="AD6" s="7">
        <f>AD3</f>
        <v>0</v>
      </c>
      <c r="AE6" s="7">
        <f t="shared" ref="AE6" si="11">AE3</f>
        <v>0</v>
      </c>
      <c r="AF6" s="7"/>
      <c r="AG6" s="7">
        <f t="shared" si="0"/>
        <v>0</v>
      </c>
      <c r="AH6" s="7">
        <f>(H3-I3-T3)</f>
        <v>750</v>
      </c>
      <c r="AI6" s="7"/>
      <c r="AJ6" s="7">
        <f t="shared" si="1"/>
        <v>0</v>
      </c>
      <c r="AK6" s="7"/>
      <c r="AL6" s="7">
        <f t="shared" si="2"/>
        <v>750</v>
      </c>
      <c r="AM6" s="8">
        <v>1E-3</v>
      </c>
      <c r="AN6" s="7">
        <f t="shared" si="3"/>
        <v>0.75</v>
      </c>
      <c r="AO6" s="7"/>
      <c r="AP6" s="7">
        <f t="shared" si="4"/>
        <v>0.75</v>
      </c>
      <c r="AQ6" s="8">
        <v>3.3300000000000003E-2</v>
      </c>
      <c r="AR6" s="7">
        <f t="shared" si="5"/>
        <v>2.4975000000000004E-2</v>
      </c>
      <c r="AS6" s="7">
        <f t="shared" si="6"/>
        <v>0.72502500000000003</v>
      </c>
      <c r="AT6" s="7">
        <f>AT3</f>
        <v>0</v>
      </c>
      <c r="AU6" s="7">
        <f t="shared" si="7"/>
        <v>0</v>
      </c>
      <c r="AV6" s="7">
        <f t="shared" si="8"/>
        <v>0.72502500000000003</v>
      </c>
      <c r="AW6" s="7"/>
      <c r="AX6" s="7"/>
      <c r="AY6" s="7">
        <f t="shared" si="9"/>
        <v>0.72502500000000003</v>
      </c>
      <c r="AZ6" s="9"/>
    </row>
    <row r="7" spans="1:52" x14ac:dyDescent="0.2">
      <c r="A7" s="10" t="s">
        <v>1659</v>
      </c>
      <c r="B7" s="10" t="s">
        <v>1660</v>
      </c>
      <c r="C7" s="53" t="s">
        <v>128</v>
      </c>
      <c r="D7" s="36" t="s">
        <v>1648</v>
      </c>
      <c r="E7" s="85">
        <v>123456780002</v>
      </c>
      <c r="F7" s="64" t="s">
        <v>1393</v>
      </c>
      <c r="G7" s="22" t="s">
        <v>48</v>
      </c>
      <c r="H7" s="23">
        <v>900</v>
      </c>
      <c r="I7" s="23">
        <v>0</v>
      </c>
      <c r="J7" s="23"/>
      <c r="K7" s="23"/>
      <c r="L7" s="23"/>
      <c r="M7" s="23"/>
      <c r="N7" s="23"/>
      <c r="O7" s="23"/>
      <c r="P7" s="23"/>
      <c r="Q7" s="23"/>
      <c r="R7" s="23"/>
      <c r="S7" s="23"/>
      <c r="T7" s="23">
        <f>SUM(J7:R7)</f>
        <v>0</v>
      </c>
      <c r="U7" s="23"/>
      <c r="V7" s="23"/>
      <c r="W7" s="23"/>
      <c r="X7" s="23"/>
      <c r="Y7" s="23"/>
      <c r="Z7" s="23"/>
      <c r="AA7" s="23"/>
      <c r="AB7" s="19"/>
      <c r="AC7" s="23"/>
      <c r="AD7" s="23"/>
      <c r="AE7" s="23"/>
      <c r="AF7" s="23"/>
      <c r="AG7" s="23">
        <f t="shared" ref="AG7:AG14" si="12">SUM(U7:AE7)</f>
        <v>0</v>
      </c>
      <c r="AH7" s="23">
        <f>(H7-I7-T7)</f>
        <v>900</v>
      </c>
      <c r="AI7" s="23"/>
      <c r="AJ7" s="23">
        <f t="shared" ref="AJ7:AJ8" si="13">(AG7)</f>
        <v>0</v>
      </c>
      <c r="AK7" s="23"/>
      <c r="AL7" s="23">
        <f t="shared" si="2"/>
        <v>900</v>
      </c>
      <c r="AM7" s="24">
        <v>2.9000000000000001E-2</v>
      </c>
      <c r="AN7" s="23">
        <f t="shared" si="3"/>
        <v>26.1</v>
      </c>
      <c r="AO7" s="23"/>
      <c r="AP7" s="23">
        <f t="shared" si="4"/>
        <v>26.1</v>
      </c>
      <c r="AQ7" s="24">
        <v>3.3300000000000003E-2</v>
      </c>
      <c r="AR7" s="23">
        <f t="shared" si="5"/>
        <v>0.86913000000000018</v>
      </c>
      <c r="AS7" s="23">
        <f t="shared" si="6"/>
        <v>25.230870000000003</v>
      </c>
      <c r="AT7" s="23"/>
      <c r="AU7" s="23">
        <f t="shared" si="7"/>
        <v>0</v>
      </c>
      <c r="AV7" s="23">
        <f t="shared" si="8"/>
        <v>25.230870000000003</v>
      </c>
      <c r="AW7" s="23"/>
      <c r="AX7" s="23"/>
      <c r="AY7" s="23">
        <f t="shared" ref="AY7:AY14" si="14">(AV7+AW7+AX7)</f>
        <v>25.230870000000003</v>
      </c>
      <c r="AZ7" s="23">
        <f>SUM(AY7+AY8+AY9+AY10)</f>
        <v>43.591500000000003</v>
      </c>
    </row>
    <row r="8" spans="1:52" x14ac:dyDescent="0.2">
      <c r="C8" s="53" t="s">
        <v>128</v>
      </c>
      <c r="E8" s="85">
        <v>123456780002</v>
      </c>
      <c r="F8" s="61" t="s">
        <v>1393</v>
      </c>
      <c r="G8" s="6" t="s">
        <v>52</v>
      </c>
      <c r="H8" s="20"/>
      <c r="I8" s="20"/>
      <c r="J8" s="20"/>
      <c r="K8" s="20"/>
      <c r="L8" s="20"/>
      <c r="M8" s="20"/>
      <c r="N8" s="20"/>
      <c r="O8" s="20"/>
      <c r="P8" s="20"/>
      <c r="Q8" s="20"/>
      <c r="R8" s="20"/>
      <c r="S8" s="20"/>
      <c r="T8" s="7">
        <f>(T7)</f>
        <v>0</v>
      </c>
      <c r="U8" s="7"/>
      <c r="V8" s="7"/>
      <c r="W8" s="7"/>
      <c r="X8" s="7"/>
      <c r="Y8" s="7"/>
      <c r="Z8" s="7"/>
      <c r="AA8" s="7"/>
      <c r="AB8" s="7"/>
      <c r="AC8" s="7"/>
      <c r="AD8" s="7"/>
      <c r="AE8" s="7"/>
      <c r="AF8" s="7"/>
      <c r="AG8" s="7">
        <f t="shared" si="12"/>
        <v>0</v>
      </c>
      <c r="AH8" s="7">
        <f>(H7-I7-T7)</f>
        <v>900</v>
      </c>
      <c r="AI8" s="7"/>
      <c r="AJ8" s="7">
        <f t="shared" si="13"/>
        <v>0</v>
      </c>
      <c r="AK8" s="7"/>
      <c r="AL8" s="7">
        <f t="shared" si="2"/>
        <v>900</v>
      </c>
      <c r="AM8" s="27">
        <v>0.01</v>
      </c>
      <c r="AN8" s="7">
        <f>AL8*AM8</f>
        <v>9</v>
      </c>
      <c r="AO8" s="7"/>
      <c r="AP8" s="7">
        <f t="shared" si="4"/>
        <v>9</v>
      </c>
      <c r="AQ8" s="8">
        <v>2.3300000000000001E-2</v>
      </c>
      <c r="AR8" s="7">
        <f t="shared" si="5"/>
        <v>0.2097</v>
      </c>
      <c r="AS8" s="7">
        <f t="shared" si="6"/>
        <v>8.7903000000000002</v>
      </c>
      <c r="AT8" s="7">
        <f>(AT7)</f>
        <v>0</v>
      </c>
      <c r="AU8" s="7">
        <f t="shared" si="7"/>
        <v>0</v>
      </c>
      <c r="AV8" s="7">
        <f t="shared" si="8"/>
        <v>8.7903000000000002</v>
      </c>
      <c r="AW8" s="7"/>
      <c r="AX8" s="7"/>
      <c r="AY8" s="7">
        <f t="shared" si="14"/>
        <v>8.7903000000000002</v>
      </c>
      <c r="AZ8" s="9"/>
    </row>
    <row r="9" spans="1:52" x14ac:dyDescent="0.2">
      <c r="E9" s="85">
        <v>123456780002</v>
      </c>
      <c r="F9" s="61" t="s">
        <v>1393</v>
      </c>
      <c r="G9" s="6" t="s">
        <v>49</v>
      </c>
      <c r="H9" s="20"/>
      <c r="I9" s="20"/>
      <c r="J9" s="20"/>
      <c r="K9" s="20"/>
      <c r="L9" s="20"/>
      <c r="M9" s="20"/>
      <c r="N9" s="20"/>
      <c r="O9" s="20"/>
      <c r="P9" s="20"/>
      <c r="Q9" s="20"/>
      <c r="R9" s="20"/>
      <c r="S9" s="20"/>
      <c r="T9" s="7">
        <f>T7</f>
        <v>0</v>
      </c>
      <c r="U9" s="7">
        <f>(U7)</f>
        <v>0</v>
      </c>
      <c r="V9" s="7"/>
      <c r="W9" s="7">
        <f>(W7)</f>
        <v>0</v>
      </c>
      <c r="X9" s="7">
        <f>(X7)</f>
        <v>0</v>
      </c>
      <c r="Y9" s="7">
        <f>(Y7)</f>
        <v>0</v>
      </c>
      <c r="Z9" s="7">
        <f>(Z7)</f>
        <v>0</v>
      </c>
      <c r="AA9" s="7">
        <f>(AA7)</f>
        <v>0</v>
      </c>
      <c r="AB9" s="19"/>
      <c r="AC9" s="7">
        <f>AC7</f>
        <v>0</v>
      </c>
      <c r="AD9" s="7">
        <f>AD7</f>
        <v>0</v>
      </c>
      <c r="AE9" s="7">
        <f>AE7</f>
        <v>0</v>
      </c>
      <c r="AF9" s="7"/>
      <c r="AG9" s="7">
        <f t="shared" si="12"/>
        <v>0</v>
      </c>
      <c r="AH9" s="7">
        <f>(H7-I7-T7)</f>
        <v>900</v>
      </c>
      <c r="AI9" s="7"/>
      <c r="AJ9" s="7">
        <f>(AG9)</f>
        <v>0</v>
      </c>
      <c r="AK9" s="7"/>
      <c r="AL9" s="7">
        <f t="shared" si="2"/>
        <v>900</v>
      </c>
      <c r="AM9" s="8">
        <v>0.01</v>
      </c>
      <c r="AN9" s="7">
        <f t="shared" ref="AN9:AN15" si="15">AL9*AM9</f>
        <v>9</v>
      </c>
      <c r="AO9" s="7"/>
      <c r="AP9" s="7">
        <f t="shared" si="4"/>
        <v>9</v>
      </c>
      <c r="AQ9" s="8">
        <v>3.3300000000000003E-2</v>
      </c>
      <c r="AR9" s="7">
        <f t="shared" si="5"/>
        <v>0.29970000000000002</v>
      </c>
      <c r="AS9" s="7">
        <f t="shared" si="6"/>
        <v>8.7003000000000004</v>
      </c>
      <c r="AT9" s="7">
        <f>AT7</f>
        <v>0</v>
      </c>
      <c r="AU9" s="7">
        <f t="shared" si="7"/>
        <v>0</v>
      </c>
      <c r="AV9" s="7">
        <f t="shared" si="8"/>
        <v>8.7003000000000004</v>
      </c>
      <c r="AW9" s="7"/>
      <c r="AX9" s="7"/>
      <c r="AY9" s="7">
        <f t="shared" si="14"/>
        <v>8.7003000000000004</v>
      </c>
      <c r="AZ9" s="9"/>
    </row>
    <row r="10" spans="1:52" x14ac:dyDescent="0.2">
      <c r="E10" s="85">
        <v>123456780002</v>
      </c>
      <c r="F10" s="61" t="s">
        <v>1393</v>
      </c>
      <c r="G10" s="6" t="s">
        <v>50</v>
      </c>
      <c r="H10" s="20"/>
      <c r="I10" s="20"/>
      <c r="J10" s="20"/>
      <c r="K10" s="20"/>
      <c r="L10" s="20"/>
      <c r="M10" s="20"/>
      <c r="N10" s="20"/>
      <c r="O10" s="20"/>
      <c r="P10" s="20"/>
      <c r="Q10" s="20"/>
      <c r="R10" s="20"/>
      <c r="S10" s="20"/>
      <c r="T10" s="7">
        <f>T7</f>
        <v>0</v>
      </c>
      <c r="U10" s="7">
        <f t="shared" ref="U10:AA10" si="16">(U9)</f>
        <v>0</v>
      </c>
      <c r="V10" s="7">
        <f t="shared" si="16"/>
        <v>0</v>
      </c>
      <c r="W10" s="7">
        <f t="shared" si="16"/>
        <v>0</v>
      </c>
      <c r="X10" s="7">
        <f t="shared" si="16"/>
        <v>0</v>
      </c>
      <c r="Y10" s="7">
        <f t="shared" si="16"/>
        <v>0</v>
      </c>
      <c r="Z10" s="7">
        <f t="shared" si="16"/>
        <v>0</v>
      </c>
      <c r="AA10" s="7">
        <f t="shared" si="16"/>
        <v>0</v>
      </c>
      <c r="AB10" s="19"/>
      <c r="AC10" s="7">
        <f>AC7</f>
        <v>0</v>
      </c>
      <c r="AD10" s="7">
        <f>AD7</f>
        <v>0</v>
      </c>
      <c r="AE10" s="7">
        <f>AE7</f>
        <v>0</v>
      </c>
      <c r="AF10" s="7"/>
      <c r="AG10" s="7">
        <f t="shared" si="12"/>
        <v>0</v>
      </c>
      <c r="AH10" s="7">
        <f>(H7-I7-T7)</f>
        <v>900</v>
      </c>
      <c r="AI10" s="7"/>
      <c r="AJ10" s="7">
        <f>(AG10)</f>
        <v>0</v>
      </c>
      <c r="AK10" s="7"/>
      <c r="AL10" s="7">
        <f t="shared" si="2"/>
        <v>900</v>
      </c>
      <c r="AM10" s="8">
        <v>1E-3</v>
      </c>
      <c r="AN10" s="7">
        <f t="shared" si="15"/>
        <v>0.9</v>
      </c>
      <c r="AO10" s="7"/>
      <c r="AP10" s="7">
        <f t="shared" si="4"/>
        <v>0.9</v>
      </c>
      <c r="AQ10" s="8">
        <v>3.3300000000000003E-2</v>
      </c>
      <c r="AR10" s="7">
        <f t="shared" si="5"/>
        <v>2.9970000000000004E-2</v>
      </c>
      <c r="AS10" s="7">
        <f t="shared" si="6"/>
        <v>0.87002999999999997</v>
      </c>
      <c r="AT10" s="7">
        <f>AT7</f>
        <v>0</v>
      </c>
      <c r="AU10" s="7">
        <f t="shared" si="7"/>
        <v>0</v>
      </c>
      <c r="AV10" s="7">
        <f t="shared" si="8"/>
        <v>0.87002999999999997</v>
      </c>
      <c r="AW10" s="7"/>
      <c r="AX10" s="7"/>
      <c r="AY10" s="7">
        <f t="shared" si="14"/>
        <v>0.87002999999999997</v>
      </c>
      <c r="AZ10" s="9"/>
    </row>
    <row r="11" spans="1:52" x14ac:dyDescent="0.2">
      <c r="A11" s="10" t="s">
        <v>1661</v>
      </c>
      <c r="B11" s="10" t="s">
        <v>1662</v>
      </c>
      <c r="C11" s="10" t="s">
        <v>122</v>
      </c>
      <c r="D11" s="10" t="s">
        <v>195</v>
      </c>
      <c r="E11" s="84">
        <v>123456780003</v>
      </c>
      <c r="F11" s="63" t="s">
        <v>584</v>
      </c>
      <c r="G11" s="4" t="s">
        <v>48</v>
      </c>
      <c r="H11" s="3">
        <v>750</v>
      </c>
      <c r="I11" s="3">
        <v>0</v>
      </c>
      <c r="J11" s="3"/>
      <c r="K11" s="3"/>
      <c r="L11" s="3"/>
      <c r="M11" s="3"/>
      <c r="N11" s="3"/>
      <c r="O11" s="3"/>
      <c r="P11" s="3"/>
      <c r="Q11" s="3"/>
      <c r="R11" s="3"/>
      <c r="S11" s="3"/>
      <c r="T11" s="3">
        <f>SUM(J11:R11)</f>
        <v>0</v>
      </c>
      <c r="U11" s="3"/>
      <c r="V11" s="3"/>
      <c r="W11" s="3"/>
      <c r="X11" s="3"/>
      <c r="Y11" s="3"/>
      <c r="Z11" s="3"/>
      <c r="AA11" s="3"/>
      <c r="AB11" s="19"/>
      <c r="AC11" s="3"/>
      <c r="AD11" s="3"/>
      <c r="AE11" s="3"/>
      <c r="AF11" s="3"/>
      <c r="AG11" s="3">
        <f t="shared" si="12"/>
        <v>0</v>
      </c>
      <c r="AH11" s="3">
        <f>(H11-I11-T11)</f>
        <v>750</v>
      </c>
      <c r="AI11" s="3"/>
      <c r="AJ11" s="3">
        <f t="shared" ref="AJ11:AJ16" si="17">(AG11)</f>
        <v>0</v>
      </c>
      <c r="AK11" s="3"/>
      <c r="AL11" s="3">
        <f t="shared" ref="AL11:AL24" si="18">(AH11-AI11-AJ11-AK11)</f>
        <v>750</v>
      </c>
      <c r="AM11" s="5">
        <v>2.9000000000000001E-2</v>
      </c>
      <c r="AN11" s="3">
        <f t="shared" si="15"/>
        <v>21.75</v>
      </c>
      <c r="AO11" s="3"/>
      <c r="AP11" s="3">
        <f t="shared" ref="AP11:AP24" si="19">(AN11+AO11)</f>
        <v>21.75</v>
      </c>
      <c r="AQ11" s="5">
        <v>3.3300000000000003E-2</v>
      </c>
      <c r="AR11" s="3">
        <f t="shared" si="5"/>
        <v>0.72427500000000011</v>
      </c>
      <c r="AS11" s="3">
        <f t="shared" si="6"/>
        <v>21.025725000000001</v>
      </c>
      <c r="AT11" s="3"/>
      <c r="AU11" s="3">
        <f t="shared" si="7"/>
        <v>0</v>
      </c>
      <c r="AV11" s="3">
        <f t="shared" ref="AV11:AV24" si="20">(AS11+AU11)</f>
        <v>21.025725000000001</v>
      </c>
      <c r="AW11" s="3"/>
      <c r="AX11" s="3"/>
      <c r="AY11" s="3">
        <f t="shared" si="14"/>
        <v>21.025725000000001</v>
      </c>
      <c r="AZ11" s="3">
        <f>SUM(AY11+AY12+AY13+AY14)</f>
        <v>30.866625000000003</v>
      </c>
    </row>
    <row r="12" spans="1:52" x14ac:dyDescent="0.2">
      <c r="C12" s="10" t="s">
        <v>122</v>
      </c>
      <c r="E12" s="84">
        <v>123456780003</v>
      </c>
      <c r="F12" s="61" t="s">
        <v>584</v>
      </c>
      <c r="G12" s="6" t="s">
        <v>52</v>
      </c>
      <c r="H12" s="20"/>
      <c r="I12" s="20"/>
      <c r="J12" s="20"/>
      <c r="K12" s="20"/>
      <c r="L12" s="20"/>
      <c r="M12" s="20"/>
      <c r="N12" s="20"/>
      <c r="O12" s="20"/>
      <c r="P12" s="20"/>
      <c r="Q12" s="20"/>
      <c r="R12" s="20"/>
      <c r="S12" s="20"/>
      <c r="T12" s="7">
        <f>(T11)</f>
        <v>0</v>
      </c>
      <c r="U12" s="7"/>
      <c r="V12" s="7"/>
      <c r="W12" s="7"/>
      <c r="X12" s="7"/>
      <c r="Y12" s="7"/>
      <c r="Z12" s="7"/>
      <c r="AA12" s="7"/>
      <c r="AB12" s="7"/>
      <c r="AC12" s="7"/>
      <c r="AD12" s="7"/>
      <c r="AE12" s="7"/>
      <c r="AF12" s="7"/>
      <c r="AG12" s="7">
        <f t="shared" si="12"/>
        <v>0</v>
      </c>
      <c r="AH12" s="7">
        <f>(H11-I11-T11)</f>
        <v>750</v>
      </c>
      <c r="AI12" s="7"/>
      <c r="AJ12" s="7">
        <f t="shared" si="17"/>
        <v>0</v>
      </c>
      <c r="AK12" s="7"/>
      <c r="AL12" s="7">
        <f t="shared" si="18"/>
        <v>750</v>
      </c>
      <c r="AM12" s="8">
        <v>2.5000000000000001E-3</v>
      </c>
      <c r="AN12" s="7">
        <f t="shared" si="15"/>
        <v>1.875</v>
      </c>
      <c r="AO12" s="7"/>
      <c r="AP12" s="7">
        <f t="shared" si="19"/>
        <v>1.875</v>
      </c>
      <c r="AQ12" s="8">
        <v>5.0000000000000001E-3</v>
      </c>
      <c r="AR12" s="7">
        <f t="shared" si="5"/>
        <v>9.3749999999999997E-3</v>
      </c>
      <c r="AS12" s="7">
        <f t="shared" si="6"/>
        <v>1.8656250000000001</v>
      </c>
      <c r="AT12" s="7">
        <f>(AT11)</f>
        <v>0</v>
      </c>
      <c r="AU12" s="7">
        <f t="shared" si="7"/>
        <v>0</v>
      </c>
      <c r="AV12" s="7">
        <f t="shared" si="20"/>
        <v>1.8656250000000001</v>
      </c>
      <c r="AW12" s="7"/>
      <c r="AX12" s="7"/>
      <c r="AY12" s="7">
        <f t="shared" si="14"/>
        <v>1.8656250000000001</v>
      </c>
      <c r="AZ12" s="9"/>
    </row>
    <row r="13" spans="1:52" x14ac:dyDescent="0.2">
      <c r="E13" s="84">
        <v>123456780003</v>
      </c>
      <c r="F13" s="61" t="s">
        <v>584</v>
      </c>
      <c r="G13" s="6" t="s">
        <v>49</v>
      </c>
      <c r="H13" s="20"/>
      <c r="I13" s="20"/>
      <c r="J13" s="20"/>
      <c r="K13" s="20"/>
      <c r="L13" s="20"/>
      <c r="M13" s="20"/>
      <c r="N13" s="20"/>
      <c r="O13" s="20"/>
      <c r="P13" s="20"/>
      <c r="Q13" s="20"/>
      <c r="R13" s="20"/>
      <c r="S13" s="20"/>
      <c r="T13" s="7">
        <f>T11</f>
        <v>0</v>
      </c>
      <c r="U13" s="7">
        <f>(U11)</f>
        <v>0</v>
      </c>
      <c r="V13" s="7"/>
      <c r="W13" s="7">
        <f>(W11)</f>
        <v>0</v>
      </c>
      <c r="X13" s="7">
        <f>(X11)</f>
        <v>0</v>
      </c>
      <c r="Y13" s="7">
        <f>(Y11)</f>
        <v>0</v>
      </c>
      <c r="Z13" s="7">
        <f>(Z11)</f>
        <v>0</v>
      </c>
      <c r="AA13" s="7">
        <f>(AA11)</f>
        <v>0</v>
      </c>
      <c r="AB13" s="19"/>
      <c r="AC13" s="7">
        <f>AC11</f>
        <v>0</v>
      </c>
      <c r="AD13" s="7">
        <f>AD11</f>
        <v>0</v>
      </c>
      <c r="AE13" s="7">
        <f>(AE11)</f>
        <v>0</v>
      </c>
      <c r="AF13" s="7"/>
      <c r="AG13" s="7">
        <f t="shared" si="12"/>
        <v>0</v>
      </c>
      <c r="AH13" s="7">
        <f>(H11-I11-T11)</f>
        <v>750</v>
      </c>
      <c r="AI13" s="7"/>
      <c r="AJ13" s="7">
        <f t="shared" si="17"/>
        <v>0</v>
      </c>
      <c r="AK13" s="7"/>
      <c r="AL13" s="7">
        <f t="shared" si="18"/>
        <v>750</v>
      </c>
      <c r="AM13" s="8">
        <v>0.01</v>
      </c>
      <c r="AN13" s="7">
        <f t="shared" si="15"/>
        <v>7.5</v>
      </c>
      <c r="AO13" s="7"/>
      <c r="AP13" s="7">
        <f t="shared" si="19"/>
        <v>7.5</v>
      </c>
      <c r="AQ13" s="8">
        <v>3.3300000000000003E-2</v>
      </c>
      <c r="AR13" s="7">
        <f t="shared" si="5"/>
        <v>0.24975000000000003</v>
      </c>
      <c r="AS13" s="7">
        <f t="shared" si="6"/>
        <v>7.2502500000000003</v>
      </c>
      <c r="AT13" s="7">
        <f>AT11</f>
        <v>0</v>
      </c>
      <c r="AU13" s="7">
        <f t="shared" si="7"/>
        <v>0</v>
      </c>
      <c r="AV13" s="7">
        <f t="shared" si="20"/>
        <v>7.2502500000000003</v>
      </c>
      <c r="AW13" s="7"/>
      <c r="AX13" s="7"/>
      <c r="AY13" s="7">
        <f t="shared" si="14"/>
        <v>7.2502500000000003</v>
      </c>
      <c r="AZ13" s="9"/>
    </row>
    <row r="14" spans="1:52" x14ac:dyDescent="0.2">
      <c r="E14" s="84">
        <v>123456780003</v>
      </c>
      <c r="F14" s="61" t="s">
        <v>584</v>
      </c>
      <c r="G14" s="6" t="s">
        <v>50</v>
      </c>
      <c r="H14" s="20"/>
      <c r="I14" s="20"/>
      <c r="J14" s="20"/>
      <c r="K14" s="20"/>
      <c r="L14" s="20"/>
      <c r="M14" s="20"/>
      <c r="N14" s="20"/>
      <c r="O14" s="20"/>
      <c r="P14" s="20"/>
      <c r="Q14" s="20"/>
      <c r="R14" s="20"/>
      <c r="S14" s="20"/>
      <c r="T14" s="7">
        <f>T11</f>
        <v>0</v>
      </c>
      <c r="U14" s="7">
        <f>U11</f>
        <v>0</v>
      </c>
      <c r="V14" s="7">
        <f>(V13)</f>
        <v>0</v>
      </c>
      <c r="W14" s="7">
        <f t="shared" ref="W14:AA14" si="21">W11</f>
        <v>0</v>
      </c>
      <c r="X14" s="7">
        <f t="shared" si="21"/>
        <v>0</v>
      </c>
      <c r="Y14" s="7">
        <f t="shared" si="21"/>
        <v>0</v>
      </c>
      <c r="Z14" s="7">
        <f t="shared" si="21"/>
        <v>0</v>
      </c>
      <c r="AA14" s="7">
        <f t="shared" si="21"/>
        <v>0</v>
      </c>
      <c r="AB14" s="19"/>
      <c r="AC14" s="7">
        <f>AC11</f>
        <v>0</v>
      </c>
      <c r="AD14" s="7">
        <f>AD11</f>
        <v>0</v>
      </c>
      <c r="AE14" s="7">
        <f t="shared" ref="AE14" si="22">AE11</f>
        <v>0</v>
      </c>
      <c r="AF14" s="7"/>
      <c r="AG14" s="7">
        <f t="shared" si="12"/>
        <v>0</v>
      </c>
      <c r="AH14" s="7">
        <f>(H11-I11-T11)</f>
        <v>750</v>
      </c>
      <c r="AI14" s="7"/>
      <c r="AJ14" s="7">
        <f t="shared" si="17"/>
        <v>0</v>
      </c>
      <c r="AK14" s="7"/>
      <c r="AL14" s="7">
        <f t="shared" si="18"/>
        <v>750</v>
      </c>
      <c r="AM14" s="8">
        <v>1E-3</v>
      </c>
      <c r="AN14" s="7">
        <f t="shared" si="15"/>
        <v>0.75</v>
      </c>
      <c r="AO14" s="7"/>
      <c r="AP14" s="7">
        <f t="shared" si="19"/>
        <v>0.75</v>
      </c>
      <c r="AQ14" s="8">
        <v>3.3300000000000003E-2</v>
      </c>
      <c r="AR14" s="7">
        <f t="shared" si="5"/>
        <v>2.4975000000000004E-2</v>
      </c>
      <c r="AS14" s="7">
        <f t="shared" si="6"/>
        <v>0.72502500000000003</v>
      </c>
      <c r="AT14" s="7">
        <f>AT11</f>
        <v>0</v>
      </c>
      <c r="AU14" s="7">
        <f t="shared" si="7"/>
        <v>0</v>
      </c>
      <c r="AV14" s="7">
        <f t="shared" si="20"/>
        <v>0.72502500000000003</v>
      </c>
      <c r="AW14" s="7"/>
      <c r="AX14" s="7"/>
      <c r="AY14" s="7">
        <f t="shared" si="14"/>
        <v>0.72502500000000003</v>
      </c>
      <c r="AZ14" s="9"/>
    </row>
    <row r="15" spans="1:52" x14ac:dyDescent="0.2">
      <c r="A15" s="10" t="s">
        <v>1663</v>
      </c>
      <c r="B15" s="10" t="s">
        <v>1664</v>
      </c>
      <c r="C15" s="10" t="s">
        <v>119</v>
      </c>
      <c r="D15" s="10" t="s">
        <v>194</v>
      </c>
      <c r="E15" s="85">
        <v>123456780004</v>
      </c>
      <c r="F15" s="65" t="s">
        <v>723</v>
      </c>
      <c r="G15" s="60" t="s">
        <v>48</v>
      </c>
      <c r="H15" s="23">
        <v>900</v>
      </c>
      <c r="I15" s="23">
        <v>0</v>
      </c>
      <c r="J15" s="23"/>
      <c r="K15" s="23"/>
      <c r="L15" s="23"/>
      <c r="M15" s="23"/>
      <c r="N15" s="23"/>
      <c r="O15" s="23"/>
      <c r="P15" s="23"/>
      <c r="Q15" s="23"/>
      <c r="R15" s="23"/>
      <c r="S15" s="23"/>
      <c r="T15" s="23">
        <f>SUM(J15:R15)</f>
        <v>0</v>
      </c>
      <c r="U15" s="23"/>
      <c r="V15" s="23"/>
      <c r="W15" s="23"/>
      <c r="X15" s="23"/>
      <c r="Y15" s="23"/>
      <c r="Z15" s="23"/>
      <c r="AA15" s="23"/>
      <c r="AB15" s="19"/>
      <c r="AC15" s="23"/>
      <c r="AD15" s="23"/>
      <c r="AE15" s="23"/>
      <c r="AF15" s="23"/>
      <c r="AG15" s="23">
        <f t="shared" ref="AG15:AG28" si="23">SUM(U15:AE15)</f>
        <v>0</v>
      </c>
      <c r="AH15" s="23">
        <f>(H15-I15-T15)</f>
        <v>900</v>
      </c>
      <c r="AI15" s="23"/>
      <c r="AJ15" s="23">
        <f t="shared" si="17"/>
        <v>0</v>
      </c>
      <c r="AK15" s="23"/>
      <c r="AL15" s="23">
        <f t="shared" si="18"/>
        <v>900</v>
      </c>
      <c r="AM15" s="24">
        <v>2.9000000000000001E-2</v>
      </c>
      <c r="AN15" s="23">
        <f t="shared" si="15"/>
        <v>26.1</v>
      </c>
      <c r="AO15" s="23"/>
      <c r="AP15" s="23">
        <f t="shared" si="19"/>
        <v>26.1</v>
      </c>
      <c r="AQ15" s="24">
        <v>3.3300000000000003E-2</v>
      </c>
      <c r="AR15" s="23">
        <f t="shared" si="5"/>
        <v>0.86913000000000018</v>
      </c>
      <c r="AS15" s="23">
        <f t="shared" si="6"/>
        <v>25.230870000000003</v>
      </c>
      <c r="AT15" s="23"/>
      <c r="AU15" s="23">
        <f t="shared" si="7"/>
        <v>0</v>
      </c>
      <c r="AV15" s="23">
        <f t="shared" si="20"/>
        <v>25.230870000000003</v>
      </c>
      <c r="AW15" s="23"/>
      <c r="AX15" s="23"/>
      <c r="AY15" s="23">
        <f t="shared" ref="AY15:AY28" si="24">(AV15+AW15+AX15)</f>
        <v>25.230870000000003</v>
      </c>
      <c r="AZ15" s="23">
        <f>SUM(AY15+AY16+AY17+AY18)</f>
        <v>41.551200000000001</v>
      </c>
    </row>
    <row r="16" spans="1:52" x14ac:dyDescent="0.2">
      <c r="C16" s="10" t="s">
        <v>119</v>
      </c>
      <c r="E16" s="85">
        <v>123456780004</v>
      </c>
      <c r="F16" s="61" t="s">
        <v>723</v>
      </c>
      <c r="G16" s="6" t="s">
        <v>52</v>
      </c>
      <c r="H16" s="20"/>
      <c r="I16" s="20"/>
      <c r="J16" s="20"/>
      <c r="K16" s="20"/>
      <c r="L16" s="20"/>
      <c r="M16" s="20"/>
      <c r="N16" s="20"/>
      <c r="O16" s="20"/>
      <c r="P16" s="20"/>
      <c r="Q16" s="20"/>
      <c r="R16" s="20"/>
      <c r="S16" s="20"/>
      <c r="T16" s="7">
        <f>(T15)</f>
        <v>0</v>
      </c>
      <c r="U16" s="7"/>
      <c r="V16" s="7"/>
      <c r="W16" s="7"/>
      <c r="X16" s="7"/>
      <c r="Y16" s="7"/>
      <c r="Z16" s="7"/>
      <c r="AA16" s="7"/>
      <c r="AB16" s="7"/>
      <c r="AC16" s="7"/>
      <c r="AD16" s="7"/>
      <c r="AE16" s="7"/>
      <c r="AF16" s="7"/>
      <c r="AG16" s="7">
        <f t="shared" si="23"/>
        <v>0</v>
      </c>
      <c r="AH16" s="7">
        <f>(H15-I15-T15)</f>
        <v>900</v>
      </c>
      <c r="AI16" s="7"/>
      <c r="AJ16" s="7">
        <f t="shared" si="17"/>
        <v>0</v>
      </c>
      <c r="AK16" s="7"/>
      <c r="AL16" s="7">
        <f t="shared" si="18"/>
        <v>900</v>
      </c>
      <c r="AM16" s="27">
        <v>7.4999999999999997E-3</v>
      </c>
      <c r="AN16" s="7">
        <f>AL16*AM16</f>
        <v>6.75</v>
      </c>
      <c r="AO16" s="7"/>
      <c r="AP16" s="7">
        <f t="shared" si="19"/>
        <v>6.75</v>
      </c>
      <c r="AQ16" s="8">
        <v>0</v>
      </c>
      <c r="AR16" s="7">
        <f t="shared" si="5"/>
        <v>0</v>
      </c>
      <c r="AS16" s="7">
        <f t="shared" si="6"/>
        <v>6.75</v>
      </c>
      <c r="AT16" s="7">
        <f>(AT15)</f>
        <v>0</v>
      </c>
      <c r="AU16" s="7">
        <f t="shared" si="7"/>
        <v>0</v>
      </c>
      <c r="AV16" s="7">
        <f t="shared" si="20"/>
        <v>6.75</v>
      </c>
      <c r="AW16" s="7"/>
      <c r="AX16" s="7"/>
      <c r="AY16" s="7">
        <f t="shared" si="24"/>
        <v>6.75</v>
      </c>
      <c r="AZ16" s="9"/>
    </row>
    <row r="17" spans="1:52" x14ac:dyDescent="0.2">
      <c r="E17" s="85">
        <v>123456780004</v>
      </c>
      <c r="F17" s="61" t="s">
        <v>723</v>
      </c>
      <c r="G17" s="6" t="s">
        <v>49</v>
      </c>
      <c r="H17" s="20"/>
      <c r="I17" s="20"/>
      <c r="J17" s="20"/>
      <c r="K17" s="20"/>
      <c r="L17" s="20"/>
      <c r="M17" s="20"/>
      <c r="N17" s="20"/>
      <c r="O17" s="20"/>
      <c r="P17" s="20"/>
      <c r="Q17" s="20"/>
      <c r="R17" s="20"/>
      <c r="S17" s="20"/>
      <c r="T17" s="7">
        <f>T15</f>
        <v>0</v>
      </c>
      <c r="U17" s="7">
        <f>(U15)</f>
        <v>0</v>
      </c>
      <c r="V17" s="7"/>
      <c r="W17" s="7">
        <f>(W15)</f>
        <v>0</v>
      </c>
      <c r="X17" s="7">
        <f>(X15)</f>
        <v>0</v>
      </c>
      <c r="Y17" s="7">
        <f>(Y15)</f>
        <v>0</v>
      </c>
      <c r="Z17" s="7">
        <f>(Z15)</f>
        <v>0</v>
      </c>
      <c r="AA17" s="7">
        <f>(AA15)</f>
        <v>0</v>
      </c>
      <c r="AB17" s="19"/>
      <c r="AC17" s="7">
        <f>AC15</f>
        <v>0</v>
      </c>
      <c r="AD17" s="7">
        <f>AD15</f>
        <v>0</v>
      </c>
      <c r="AE17" s="7">
        <f>AE15</f>
        <v>0</v>
      </c>
      <c r="AF17" s="7"/>
      <c r="AG17" s="7">
        <f t="shared" si="23"/>
        <v>0</v>
      </c>
      <c r="AH17" s="7">
        <f>(H15-I15-T15)</f>
        <v>900</v>
      </c>
      <c r="AI17" s="7"/>
      <c r="AJ17" s="7">
        <f>(AG17)</f>
        <v>0</v>
      </c>
      <c r="AK17" s="7"/>
      <c r="AL17" s="7">
        <f t="shared" si="18"/>
        <v>900</v>
      </c>
      <c r="AM17" s="8">
        <v>0.01</v>
      </c>
      <c r="AN17" s="7">
        <f t="shared" ref="AN17:AN22" si="25">AL17*AM17</f>
        <v>9</v>
      </c>
      <c r="AO17" s="7"/>
      <c r="AP17" s="7">
        <f t="shared" si="19"/>
        <v>9</v>
      </c>
      <c r="AQ17" s="8">
        <v>3.3300000000000003E-2</v>
      </c>
      <c r="AR17" s="7">
        <f t="shared" si="5"/>
        <v>0.29970000000000002</v>
      </c>
      <c r="AS17" s="7">
        <f t="shared" si="6"/>
        <v>8.7003000000000004</v>
      </c>
      <c r="AT17" s="7">
        <f>AT15</f>
        <v>0</v>
      </c>
      <c r="AU17" s="7">
        <f t="shared" si="7"/>
        <v>0</v>
      </c>
      <c r="AV17" s="7">
        <f t="shared" si="20"/>
        <v>8.7003000000000004</v>
      </c>
      <c r="AW17" s="7"/>
      <c r="AX17" s="7"/>
      <c r="AY17" s="7">
        <f t="shared" si="24"/>
        <v>8.7003000000000004</v>
      </c>
      <c r="AZ17" s="9"/>
    </row>
    <row r="18" spans="1:52" x14ac:dyDescent="0.2">
      <c r="E18" s="85">
        <v>123456780004</v>
      </c>
      <c r="F18" s="61" t="s">
        <v>723</v>
      </c>
      <c r="G18" s="6" t="s">
        <v>50</v>
      </c>
      <c r="H18" s="20"/>
      <c r="I18" s="20"/>
      <c r="J18" s="20"/>
      <c r="K18" s="20"/>
      <c r="L18" s="20"/>
      <c r="M18" s="20"/>
      <c r="N18" s="20"/>
      <c r="O18" s="20"/>
      <c r="P18" s="20"/>
      <c r="Q18" s="20"/>
      <c r="R18" s="20"/>
      <c r="S18" s="20"/>
      <c r="T18" s="7">
        <f>T15</f>
        <v>0</v>
      </c>
      <c r="U18" s="7">
        <f t="shared" ref="U18:AA18" si="26">(U17)</f>
        <v>0</v>
      </c>
      <c r="V18" s="7">
        <f t="shared" si="26"/>
        <v>0</v>
      </c>
      <c r="W18" s="7">
        <f t="shared" si="26"/>
        <v>0</v>
      </c>
      <c r="X18" s="7">
        <f t="shared" si="26"/>
        <v>0</v>
      </c>
      <c r="Y18" s="7">
        <f t="shared" si="26"/>
        <v>0</v>
      </c>
      <c r="Z18" s="7">
        <f t="shared" si="26"/>
        <v>0</v>
      </c>
      <c r="AA18" s="7">
        <f t="shared" si="26"/>
        <v>0</v>
      </c>
      <c r="AB18" s="19"/>
      <c r="AC18" s="7">
        <f>AC15</f>
        <v>0</v>
      </c>
      <c r="AD18" s="7">
        <f>AD15</f>
        <v>0</v>
      </c>
      <c r="AE18" s="7">
        <f>AE15</f>
        <v>0</v>
      </c>
      <c r="AF18" s="7"/>
      <c r="AG18" s="7">
        <f t="shared" si="23"/>
        <v>0</v>
      </c>
      <c r="AH18" s="7">
        <f>(H15-I15-T15)</f>
        <v>900</v>
      </c>
      <c r="AI18" s="7"/>
      <c r="AJ18" s="7">
        <f>(AG18)</f>
        <v>0</v>
      </c>
      <c r="AK18" s="7"/>
      <c r="AL18" s="7">
        <f t="shared" si="18"/>
        <v>900</v>
      </c>
      <c r="AM18" s="8">
        <v>1E-3</v>
      </c>
      <c r="AN18" s="7">
        <f t="shared" si="25"/>
        <v>0.9</v>
      </c>
      <c r="AO18" s="7"/>
      <c r="AP18" s="7">
        <f t="shared" si="19"/>
        <v>0.9</v>
      </c>
      <c r="AQ18" s="8">
        <v>3.3300000000000003E-2</v>
      </c>
      <c r="AR18" s="7">
        <f t="shared" si="5"/>
        <v>2.9970000000000004E-2</v>
      </c>
      <c r="AS18" s="7">
        <f t="shared" si="6"/>
        <v>0.87002999999999997</v>
      </c>
      <c r="AT18" s="7">
        <f>AT15</f>
        <v>0</v>
      </c>
      <c r="AU18" s="7">
        <f t="shared" si="7"/>
        <v>0</v>
      </c>
      <c r="AV18" s="7">
        <f t="shared" si="20"/>
        <v>0.87002999999999997</v>
      </c>
      <c r="AW18" s="7"/>
      <c r="AX18" s="7"/>
      <c r="AY18" s="7">
        <f t="shared" si="24"/>
        <v>0.87002999999999997</v>
      </c>
      <c r="AZ18" s="9"/>
    </row>
    <row r="19" spans="1:52" x14ac:dyDescent="0.2">
      <c r="A19" s="10" t="s">
        <v>1665</v>
      </c>
      <c r="B19" s="10" t="s">
        <v>1666</v>
      </c>
      <c r="C19" s="10" t="s">
        <v>185</v>
      </c>
      <c r="D19" s="10" t="s">
        <v>189</v>
      </c>
      <c r="E19" s="84">
        <v>123456780005</v>
      </c>
      <c r="F19" s="63" t="s">
        <v>110</v>
      </c>
      <c r="G19" s="4" t="s">
        <v>48</v>
      </c>
      <c r="H19" s="3">
        <v>600</v>
      </c>
      <c r="I19" s="3">
        <v>0</v>
      </c>
      <c r="J19" s="3"/>
      <c r="K19" s="3"/>
      <c r="L19" s="3"/>
      <c r="M19" s="3"/>
      <c r="N19" s="3"/>
      <c r="O19" s="3"/>
      <c r="P19" s="3"/>
      <c r="Q19" s="3"/>
      <c r="R19" s="3"/>
      <c r="S19" s="3"/>
      <c r="T19" s="3">
        <f>SUM(J19:R19)</f>
        <v>0</v>
      </c>
      <c r="U19" s="3"/>
      <c r="V19" s="3"/>
      <c r="W19" s="3"/>
      <c r="X19" s="3"/>
      <c r="Y19" s="3"/>
      <c r="Z19" s="3"/>
      <c r="AA19" s="3"/>
      <c r="AB19" s="19"/>
      <c r="AC19" s="3"/>
      <c r="AD19" s="3"/>
      <c r="AE19" s="3"/>
      <c r="AF19" s="3"/>
      <c r="AG19" s="3">
        <f t="shared" ref="AG19:AG21" si="27">SUM(U19:AE19)</f>
        <v>0</v>
      </c>
      <c r="AH19" s="3">
        <f>(H19-I19-T19)</f>
        <v>600</v>
      </c>
      <c r="AI19" s="3"/>
      <c r="AJ19" s="3">
        <f>(AG19)</f>
        <v>0</v>
      </c>
      <c r="AK19" s="3"/>
      <c r="AL19" s="3">
        <f>(AH19-AI19-AJ19-AK19)</f>
        <v>600</v>
      </c>
      <c r="AM19" s="5">
        <v>2.9000000000000001E-2</v>
      </c>
      <c r="AN19" s="3">
        <f>AL19*AM19</f>
        <v>17.400000000000002</v>
      </c>
      <c r="AO19" s="3"/>
      <c r="AP19" s="3">
        <f>(AN19+AO19)</f>
        <v>17.400000000000002</v>
      </c>
      <c r="AQ19" s="5">
        <v>3.3300000000000003E-2</v>
      </c>
      <c r="AR19" s="3">
        <f t="shared" si="5"/>
        <v>0.57942000000000016</v>
      </c>
      <c r="AS19" s="3">
        <f t="shared" si="6"/>
        <v>16.820580000000003</v>
      </c>
      <c r="AT19" s="3"/>
      <c r="AU19" s="3">
        <f t="shared" si="7"/>
        <v>0</v>
      </c>
      <c r="AV19" s="3">
        <f>(AS19+AU19)</f>
        <v>16.820580000000003</v>
      </c>
      <c r="AW19" s="3"/>
      <c r="AX19" s="3"/>
      <c r="AY19" s="3">
        <f t="shared" ref="AY19:AY21" si="28">(AV19+AW19+AX19)</f>
        <v>16.820580000000003</v>
      </c>
      <c r="AZ19" s="3">
        <f>SUM(AY19+AY20+AY21)</f>
        <v>23.200800000000005</v>
      </c>
    </row>
    <row r="20" spans="1:52" x14ac:dyDescent="0.2">
      <c r="E20" s="84">
        <v>123456780005</v>
      </c>
      <c r="F20" s="61" t="s">
        <v>110</v>
      </c>
      <c r="G20" s="21" t="s">
        <v>49</v>
      </c>
      <c r="H20" s="20"/>
      <c r="I20" s="20"/>
      <c r="J20" s="20"/>
      <c r="K20" s="20"/>
      <c r="L20" s="20"/>
      <c r="M20" s="20"/>
      <c r="N20" s="20"/>
      <c r="O20" s="20"/>
      <c r="P20" s="20"/>
      <c r="Q20" s="20"/>
      <c r="R20" s="20"/>
      <c r="S20" s="20"/>
      <c r="T20" s="7">
        <f>T19</f>
        <v>0</v>
      </c>
      <c r="U20" s="7">
        <f>(U19)</f>
        <v>0</v>
      </c>
      <c r="V20" s="7"/>
      <c r="W20" s="7">
        <f>(W19)</f>
        <v>0</v>
      </c>
      <c r="X20" s="7">
        <f>(X19)</f>
        <v>0</v>
      </c>
      <c r="Y20" s="7">
        <f>(Y19)</f>
        <v>0</v>
      </c>
      <c r="Z20" s="7">
        <f>(Z19)</f>
        <v>0</v>
      </c>
      <c r="AA20" s="7">
        <f>(AA19)</f>
        <v>0</v>
      </c>
      <c r="AB20" s="7"/>
      <c r="AC20" s="7">
        <f>AC19</f>
        <v>0</v>
      </c>
      <c r="AD20" s="7">
        <f>AD19</f>
        <v>0</v>
      </c>
      <c r="AE20" s="7">
        <f>AE19</f>
        <v>0</v>
      </c>
      <c r="AF20" s="7"/>
      <c r="AG20" s="7">
        <f t="shared" si="27"/>
        <v>0</v>
      </c>
      <c r="AH20" s="7">
        <f>(H19-I19-T19)</f>
        <v>600</v>
      </c>
      <c r="AI20" s="7"/>
      <c r="AJ20" s="7">
        <f>(AG20)</f>
        <v>0</v>
      </c>
      <c r="AK20" s="7"/>
      <c r="AL20" s="7">
        <f>(AH20-AI20-AJ20-AK20)</f>
        <v>600</v>
      </c>
      <c r="AM20" s="8">
        <v>0.01</v>
      </c>
      <c r="AN20" s="7">
        <f>AL20*AM20</f>
        <v>6</v>
      </c>
      <c r="AO20" s="7"/>
      <c r="AP20" s="7">
        <f>(AN20+AO20)</f>
        <v>6</v>
      </c>
      <c r="AQ20" s="8">
        <v>3.3300000000000003E-2</v>
      </c>
      <c r="AR20" s="7">
        <f t="shared" si="5"/>
        <v>0.19980000000000003</v>
      </c>
      <c r="AS20" s="7">
        <f t="shared" si="6"/>
        <v>5.8002000000000002</v>
      </c>
      <c r="AT20" s="7">
        <f>AT19</f>
        <v>0</v>
      </c>
      <c r="AU20" s="7">
        <f t="shared" si="7"/>
        <v>0</v>
      </c>
      <c r="AV20" s="7">
        <f>(AS20+AU20)</f>
        <v>5.8002000000000002</v>
      </c>
      <c r="AW20" s="7"/>
      <c r="AX20" s="7"/>
      <c r="AY20" s="7">
        <f t="shared" si="28"/>
        <v>5.8002000000000002</v>
      </c>
      <c r="AZ20" s="9"/>
    </row>
    <row r="21" spans="1:52" x14ac:dyDescent="0.2">
      <c r="E21" s="84">
        <v>123456780005</v>
      </c>
      <c r="F21" s="61" t="s">
        <v>110</v>
      </c>
      <c r="G21" s="6" t="s">
        <v>50</v>
      </c>
      <c r="H21" s="20"/>
      <c r="I21" s="20"/>
      <c r="J21" s="20"/>
      <c r="K21" s="20"/>
      <c r="L21" s="20"/>
      <c r="M21" s="20"/>
      <c r="N21" s="20"/>
      <c r="O21" s="20"/>
      <c r="P21" s="20"/>
      <c r="Q21" s="20"/>
      <c r="R21" s="20"/>
      <c r="S21" s="20"/>
      <c r="T21" s="7">
        <f>T19</f>
        <v>0</v>
      </c>
      <c r="U21" s="7">
        <f>U19</f>
        <v>0</v>
      </c>
      <c r="V21" s="7">
        <f>V20</f>
        <v>0</v>
      </c>
      <c r="W21" s="7">
        <f>W19</f>
        <v>0</v>
      </c>
      <c r="X21" s="7">
        <f>X19</f>
        <v>0</v>
      </c>
      <c r="Y21" s="7">
        <f>Y19</f>
        <v>0</v>
      </c>
      <c r="Z21" s="7">
        <f>Z19</f>
        <v>0</v>
      </c>
      <c r="AA21" s="7">
        <f>AA19</f>
        <v>0</v>
      </c>
      <c r="AB21" s="19"/>
      <c r="AC21" s="7">
        <f>AC19</f>
        <v>0</v>
      </c>
      <c r="AD21" s="7">
        <f>AD19</f>
        <v>0</v>
      </c>
      <c r="AE21" s="7">
        <f>AE20</f>
        <v>0</v>
      </c>
      <c r="AF21" s="7"/>
      <c r="AG21" s="7">
        <f t="shared" si="27"/>
        <v>0</v>
      </c>
      <c r="AH21" s="7">
        <f>(H19-I19-T19)</f>
        <v>600</v>
      </c>
      <c r="AI21" s="7"/>
      <c r="AJ21" s="7">
        <f>(AG21)</f>
        <v>0</v>
      </c>
      <c r="AK21" s="7"/>
      <c r="AL21" s="7">
        <f>(AH21-AI21-AJ21-AK21)</f>
        <v>600</v>
      </c>
      <c r="AM21" s="8">
        <v>1E-3</v>
      </c>
      <c r="AN21" s="7">
        <f>AL21*AM21</f>
        <v>0.6</v>
      </c>
      <c r="AO21" s="7"/>
      <c r="AP21" s="7">
        <f>(AN21+AO21)</f>
        <v>0.6</v>
      </c>
      <c r="AQ21" s="8">
        <v>3.3300000000000003E-2</v>
      </c>
      <c r="AR21" s="7">
        <f t="shared" si="5"/>
        <v>1.9980000000000001E-2</v>
      </c>
      <c r="AS21" s="7">
        <f t="shared" si="6"/>
        <v>0.58001999999999998</v>
      </c>
      <c r="AT21" s="7">
        <f>AT19</f>
        <v>0</v>
      </c>
      <c r="AU21" s="7">
        <f t="shared" si="7"/>
        <v>0</v>
      </c>
      <c r="AV21" s="7">
        <f>(AS21+AU21)</f>
        <v>0.58001999999999998</v>
      </c>
      <c r="AW21" s="7"/>
      <c r="AX21" s="7"/>
      <c r="AY21" s="7">
        <f t="shared" si="28"/>
        <v>0.58001999999999998</v>
      </c>
      <c r="AZ21" s="9"/>
    </row>
    <row r="22" spans="1:52" x14ac:dyDescent="0.2">
      <c r="A22" s="10" t="s">
        <v>1667</v>
      </c>
      <c r="B22" s="10" t="s">
        <v>1668</v>
      </c>
      <c r="C22" s="10" t="s">
        <v>184</v>
      </c>
      <c r="D22" s="10" t="s">
        <v>187</v>
      </c>
      <c r="E22" s="85">
        <v>123456780006</v>
      </c>
      <c r="F22" s="65" t="s">
        <v>354</v>
      </c>
      <c r="G22" s="22" t="s">
        <v>48</v>
      </c>
      <c r="H22" s="23">
        <v>900</v>
      </c>
      <c r="I22" s="23">
        <v>0</v>
      </c>
      <c r="J22" s="23"/>
      <c r="K22" s="23"/>
      <c r="L22" s="23"/>
      <c r="M22" s="23"/>
      <c r="N22" s="23"/>
      <c r="O22" s="23"/>
      <c r="P22" s="23"/>
      <c r="Q22" s="23"/>
      <c r="R22" s="23"/>
      <c r="S22" s="23"/>
      <c r="T22" s="23">
        <f>SUM(J22:R22)</f>
        <v>0</v>
      </c>
      <c r="U22" s="23"/>
      <c r="V22" s="23"/>
      <c r="W22" s="23"/>
      <c r="X22" s="23"/>
      <c r="Y22" s="23"/>
      <c r="Z22" s="23"/>
      <c r="AA22" s="23"/>
      <c r="AB22" s="19"/>
      <c r="AC22" s="23"/>
      <c r="AD22" s="23"/>
      <c r="AE22" s="23"/>
      <c r="AF22" s="23"/>
      <c r="AG22" s="23">
        <f t="shared" si="23"/>
        <v>0</v>
      </c>
      <c r="AH22" s="23">
        <f>(H22-I22-T22)</f>
        <v>900</v>
      </c>
      <c r="AI22" s="23"/>
      <c r="AJ22" s="23">
        <f t="shared" ref="AJ22:AJ23" si="29">(AG22)</f>
        <v>0</v>
      </c>
      <c r="AK22" s="23"/>
      <c r="AL22" s="23">
        <f t="shared" si="18"/>
        <v>900</v>
      </c>
      <c r="AM22" s="24">
        <v>2.9000000000000001E-2</v>
      </c>
      <c r="AN22" s="23">
        <f t="shared" si="25"/>
        <v>26.1</v>
      </c>
      <c r="AO22" s="23"/>
      <c r="AP22" s="23">
        <f t="shared" si="19"/>
        <v>26.1</v>
      </c>
      <c r="AQ22" s="24">
        <v>3.3300000000000003E-2</v>
      </c>
      <c r="AR22" s="23">
        <f t="shared" si="5"/>
        <v>0.86913000000000018</v>
      </c>
      <c r="AS22" s="23">
        <f t="shared" si="6"/>
        <v>25.230870000000003</v>
      </c>
      <c r="AT22" s="23"/>
      <c r="AU22" s="23">
        <f t="shared" si="7"/>
        <v>0</v>
      </c>
      <c r="AV22" s="23">
        <f t="shared" si="20"/>
        <v>25.230870000000003</v>
      </c>
      <c r="AW22" s="23"/>
      <c r="AX22" s="23"/>
      <c r="AY22" s="23">
        <f t="shared" si="24"/>
        <v>25.230870000000003</v>
      </c>
      <c r="AZ22" s="23">
        <f>SUM(AY22+AY23+AY24)</f>
        <v>45.300870000000003</v>
      </c>
    </row>
    <row r="23" spans="1:52" x14ac:dyDescent="0.2">
      <c r="C23" s="10" t="s">
        <v>184</v>
      </c>
      <c r="E23" s="85">
        <v>123456780006</v>
      </c>
      <c r="F23" s="61" t="s">
        <v>354</v>
      </c>
      <c r="G23" s="6" t="s">
        <v>52</v>
      </c>
      <c r="H23" s="20"/>
      <c r="I23" s="20"/>
      <c r="J23" s="20"/>
      <c r="K23" s="20"/>
      <c r="L23" s="20"/>
      <c r="M23" s="20"/>
      <c r="N23" s="20"/>
      <c r="O23" s="20"/>
      <c r="P23" s="20"/>
      <c r="Q23" s="20"/>
      <c r="R23" s="20"/>
      <c r="S23" s="20"/>
      <c r="T23" s="7">
        <f>(T22)</f>
        <v>0</v>
      </c>
      <c r="U23" s="7"/>
      <c r="V23" s="7"/>
      <c r="W23" s="7"/>
      <c r="X23" s="7"/>
      <c r="Y23" s="7"/>
      <c r="Z23" s="7"/>
      <c r="AA23" s="7"/>
      <c r="AB23" s="7"/>
      <c r="AC23" s="7"/>
      <c r="AD23" s="7"/>
      <c r="AE23" s="7"/>
      <c r="AF23" s="7"/>
      <c r="AG23" s="7">
        <f t="shared" si="23"/>
        <v>0</v>
      </c>
      <c r="AH23" s="7">
        <f>(H22-I22-T22)</f>
        <v>900</v>
      </c>
      <c r="AI23" s="7"/>
      <c r="AJ23" s="7">
        <f t="shared" si="29"/>
        <v>0</v>
      </c>
      <c r="AK23" s="7"/>
      <c r="AL23" s="7">
        <f t="shared" si="18"/>
        <v>900</v>
      </c>
      <c r="AM23" s="27">
        <v>1.23E-2</v>
      </c>
      <c r="AN23" s="7">
        <f>AL23*AM23</f>
        <v>11.07</v>
      </c>
      <c r="AO23" s="7"/>
      <c r="AP23" s="7">
        <f t="shared" si="19"/>
        <v>11.07</v>
      </c>
      <c r="AQ23" s="8">
        <v>0</v>
      </c>
      <c r="AR23" s="7">
        <f t="shared" si="5"/>
        <v>0</v>
      </c>
      <c r="AS23" s="7">
        <f t="shared" si="6"/>
        <v>11.07</v>
      </c>
      <c r="AT23" s="7">
        <f>(AT22)</f>
        <v>0</v>
      </c>
      <c r="AU23" s="7">
        <f t="shared" si="7"/>
        <v>0</v>
      </c>
      <c r="AV23" s="7">
        <f t="shared" si="20"/>
        <v>11.07</v>
      </c>
      <c r="AW23" s="7"/>
      <c r="AX23" s="7"/>
      <c r="AY23" s="7">
        <f t="shared" si="24"/>
        <v>11.07</v>
      </c>
      <c r="AZ23" s="9"/>
    </row>
    <row r="24" spans="1:52" x14ac:dyDescent="0.2">
      <c r="E24" s="85">
        <v>123456780006</v>
      </c>
      <c r="F24" s="61" t="s">
        <v>354</v>
      </c>
      <c r="G24" s="21" t="s">
        <v>53</v>
      </c>
      <c r="H24" s="20"/>
      <c r="I24" s="20"/>
      <c r="J24" s="20"/>
      <c r="K24" s="20"/>
      <c r="L24" s="20"/>
      <c r="M24" s="20"/>
      <c r="N24" s="20"/>
      <c r="O24" s="20"/>
      <c r="P24" s="20"/>
      <c r="Q24" s="20"/>
      <c r="R24" s="20"/>
      <c r="S24" s="20"/>
      <c r="T24" s="7">
        <f>T22</f>
        <v>0</v>
      </c>
      <c r="U24" s="7">
        <f>(U22)</f>
        <v>0</v>
      </c>
      <c r="V24" s="7"/>
      <c r="W24" s="7">
        <f>(W22)</f>
        <v>0</v>
      </c>
      <c r="X24" s="7">
        <f>(X22)</f>
        <v>0</v>
      </c>
      <c r="Y24" s="7">
        <f>(Y22)</f>
        <v>0</v>
      </c>
      <c r="Z24" s="7">
        <f>(Z22)</f>
        <v>0</v>
      </c>
      <c r="AA24" s="7">
        <f>(AA22)</f>
        <v>0</v>
      </c>
      <c r="AB24" s="19"/>
      <c r="AC24" s="7">
        <f>AC22</f>
        <v>0</v>
      </c>
      <c r="AD24" s="7">
        <f>AD22</f>
        <v>0</v>
      </c>
      <c r="AE24" s="7">
        <f>AE22</f>
        <v>0</v>
      </c>
      <c r="AF24" s="7"/>
      <c r="AG24" s="7">
        <f t="shared" si="23"/>
        <v>0</v>
      </c>
      <c r="AH24" s="7">
        <f>(H22-I22-T22)</f>
        <v>900</v>
      </c>
      <c r="AI24" s="7"/>
      <c r="AJ24" s="7">
        <f>(AG24)</f>
        <v>0</v>
      </c>
      <c r="AK24" s="7"/>
      <c r="AL24" s="7">
        <f t="shared" si="18"/>
        <v>900</v>
      </c>
      <c r="AM24" s="8">
        <v>0.01</v>
      </c>
      <c r="AN24" s="7">
        <f t="shared" ref="AN24:AN29" si="30">AL24*AM24</f>
        <v>9</v>
      </c>
      <c r="AO24" s="7"/>
      <c r="AP24" s="7">
        <f t="shared" si="19"/>
        <v>9</v>
      </c>
      <c r="AQ24" s="8">
        <v>0</v>
      </c>
      <c r="AR24" s="7">
        <f t="shared" si="5"/>
        <v>0</v>
      </c>
      <c r="AS24" s="7">
        <f t="shared" si="6"/>
        <v>9</v>
      </c>
      <c r="AT24" s="7">
        <f>AT22</f>
        <v>0</v>
      </c>
      <c r="AU24" s="7">
        <f t="shared" si="7"/>
        <v>0</v>
      </c>
      <c r="AV24" s="7">
        <f t="shared" si="20"/>
        <v>9</v>
      </c>
      <c r="AW24" s="7"/>
      <c r="AX24" s="7"/>
      <c r="AY24" s="7">
        <f t="shared" si="24"/>
        <v>9</v>
      </c>
      <c r="AZ24" s="9"/>
    </row>
    <row r="25" spans="1:52" x14ac:dyDescent="0.2">
      <c r="A25" s="10" t="s">
        <v>1669</v>
      </c>
      <c r="B25" s="10" t="s">
        <v>1670</v>
      </c>
      <c r="C25" s="10" t="s">
        <v>125</v>
      </c>
      <c r="D25" s="10" t="s">
        <v>191</v>
      </c>
      <c r="E25" s="84">
        <v>123456780007</v>
      </c>
      <c r="F25" s="63" t="s">
        <v>501</v>
      </c>
      <c r="G25" s="4" t="s">
        <v>48</v>
      </c>
      <c r="H25" s="3">
        <v>750</v>
      </c>
      <c r="I25" s="3">
        <v>0</v>
      </c>
      <c r="J25" s="3"/>
      <c r="K25" s="3"/>
      <c r="L25" s="3"/>
      <c r="M25" s="3"/>
      <c r="N25" s="3"/>
      <c r="O25" s="3"/>
      <c r="P25" s="3"/>
      <c r="Q25" s="3"/>
      <c r="R25" s="3"/>
      <c r="S25" s="3"/>
      <c r="T25" s="3">
        <f>SUM(J25:R25)</f>
        <v>0</v>
      </c>
      <c r="U25" s="3"/>
      <c r="V25" s="3"/>
      <c r="W25" s="3"/>
      <c r="X25" s="3"/>
      <c r="Y25" s="3"/>
      <c r="Z25" s="3"/>
      <c r="AA25" s="3"/>
      <c r="AB25" s="19"/>
      <c r="AC25" s="3"/>
      <c r="AD25" s="3"/>
      <c r="AE25" s="3"/>
      <c r="AF25" s="3"/>
      <c r="AG25" s="3">
        <f t="shared" si="23"/>
        <v>0</v>
      </c>
      <c r="AH25" s="3">
        <f>(H25-I25-T25)</f>
        <v>750</v>
      </c>
      <c r="AI25" s="3"/>
      <c r="AJ25" s="3">
        <f t="shared" ref="AJ25:AJ30" si="31">(AG25)</f>
        <v>0</v>
      </c>
      <c r="AK25" s="3"/>
      <c r="AL25" s="3">
        <f t="shared" ref="AL25:AL56" si="32">(AH25-AI25-AJ25-AK25)</f>
        <v>750</v>
      </c>
      <c r="AM25" s="5">
        <v>2.9000000000000001E-2</v>
      </c>
      <c r="AN25" s="3">
        <f t="shared" si="30"/>
        <v>21.75</v>
      </c>
      <c r="AO25" s="3"/>
      <c r="AP25" s="3">
        <f t="shared" ref="AP25:AP56" si="33">(AN25+AO25)</f>
        <v>21.75</v>
      </c>
      <c r="AQ25" s="5">
        <v>3.3300000000000003E-2</v>
      </c>
      <c r="AR25" s="3">
        <f t="shared" si="5"/>
        <v>0.72427500000000011</v>
      </c>
      <c r="AS25" s="3">
        <f t="shared" si="6"/>
        <v>21.025725000000001</v>
      </c>
      <c r="AT25" s="3"/>
      <c r="AU25" s="3">
        <f t="shared" si="7"/>
        <v>0</v>
      </c>
      <c r="AV25" s="3">
        <f t="shared" ref="AV25:AV56" si="34">(AS25+AU25)</f>
        <v>21.025725000000001</v>
      </c>
      <c r="AW25" s="3"/>
      <c r="AX25" s="3"/>
      <c r="AY25" s="3">
        <f t="shared" si="24"/>
        <v>21.025725000000001</v>
      </c>
      <c r="AZ25" s="3">
        <f>SUM(AY25+AY26+AY27+AY28)</f>
        <v>36.388500000000001</v>
      </c>
    </row>
    <row r="26" spans="1:52" x14ac:dyDescent="0.2">
      <c r="C26" s="10" t="s">
        <v>125</v>
      </c>
      <c r="E26" s="84">
        <v>123456780007</v>
      </c>
      <c r="F26" s="68" t="s">
        <v>501</v>
      </c>
      <c r="G26" s="6" t="s">
        <v>52</v>
      </c>
      <c r="H26" s="20"/>
      <c r="I26" s="20"/>
      <c r="J26" s="20"/>
      <c r="K26" s="20"/>
      <c r="L26" s="20"/>
      <c r="M26" s="20"/>
      <c r="N26" s="20"/>
      <c r="O26" s="20"/>
      <c r="P26" s="20"/>
      <c r="Q26" s="20"/>
      <c r="R26" s="20"/>
      <c r="S26" s="20"/>
      <c r="T26" s="7">
        <f>(T25)</f>
        <v>0</v>
      </c>
      <c r="U26" s="7"/>
      <c r="V26" s="7"/>
      <c r="W26" s="7"/>
      <c r="X26" s="7"/>
      <c r="Y26" s="7"/>
      <c r="Z26" s="7"/>
      <c r="AA26" s="7"/>
      <c r="AB26" s="7"/>
      <c r="AC26" s="7"/>
      <c r="AD26" s="7"/>
      <c r="AE26" s="7"/>
      <c r="AF26" s="7"/>
      <c r="AG26" s="7">
        <f t="shared" si="23"/>
        <v>0</v>
      </c>
      <c r="AH26" s="7">
        <f>(H25-I25-T25)</f>
        <v>750</v>
      </c>
      <c r="AI26" s="7"/>
      <c r="AJ26" s="7">
        <f t="shared" si="31"/>
        <v>0</v>
      </c>
      <c r="AK26" s="7"/>
      <c r="AL26" s="7">
        <f t="shared" si="32"/>
        <v>750</v>
      </c>
      <c r="AM26" s="8">
        <v>9.8499999999999994E-3</v>
      </c>
      <c r="AN26" s="7">
        <f t="shared" si="30"/>
        <v>7.3874999999999993</v>
      </c>
      <c r="AO26" s="7"/>
      <c r="AP26" s="7">
        <f t="shared" si="33"/>
        <v>7.3874999999999993</v>
      </c>
      <c r="AQ26" s="8">
        <v>0</v>
      </c>
      <c r="AR26" s="7">
        <f t="shared" si="5"/>
        <v>0</v>
      </c>
      <c r="AS26" s="7">
        <f t="shared" si="6"/>
        <v>7.3874999999999993</v>
      </c>
      <c r="AT26" s="7">
        <f>(AT25)</f>
        <v>0</v>
      </c>
      <c r="AU26" s="7">
        <f t="shared" si="7"/>
        <v>0</v>
      </c>
      <c r="AV26" s="7">
        <f t="shared" si="34"/>
        <v>7.3874999999999993</v>
      </c>
      <c r="AW26" s="7"/>
      <c r="AX26" s="7"/>
      <c r="AY26" s="7">
        <f t="shared" si="24"/>
        <v>7.3874999999999993</v>
      </c>
      <c r="AZ26" s="9"/>
    </row>
    <row r="27" spans="1:52" x14ac:dyDescent="0.2">
      <c r="E27" s="84">
        <v>123456780007</v>
      </c>
      <c r="F27" s="68" t="s">
        <v>501</v>
      </c>
      <c r="G27" s="6" t="s">
        <v>49</v>
      </c>
      <c r="H27" s="20"/>
      <c r="I27" s="20"/>
      <c r="J27" s="20"/>
      <c r="K27" s="20"/>
      <c r="L27" s="20"/>
      <c r="M27" s="20"/>
      <c r="N27" s="20"/>
      <c r="O27" s="20"/>
      <c r="P27" s="20"/>
      <c r="Q27" s="20"/>
      <c r="R27" s="20"/>
      <c r="S27" s="20"/>
      <c r="T27" s="7">
        <f>T25</f>
        <v>0</v>
      </c>
      <c r="U27" s="7">
        <f>(U25)</f>
        <v>0</v>
      </c>
      <c r="V27" s="7"/>
      <c r="W27" s="7">
        <f>(W25)</f>
        <v>0</v>
      </c>
      <c r="X27" s="7">
        <f>(X25)</f>
        <v>0</v>
      </c>
      <c r="Y27" s="7">
        <f>(Y25)</f>
        <v>0</v>
      </c>
      <c r="Z27" s="7">
        <f>(Z25)</f>
        <v>0</v>
      </c>
      <c r="AA27" s="7">
        <f>(AA25)</f>
        <v>0</v>
      </c>
      <c r="AB27" s="19"/>
      <c r="AC27" s="7">
        <f>AC25</f>
        <v>0</v>
      </c>
      <c r="AD27" s="7">
        <f>AD25</f>
        <v>0</v>
      </c>
      <c r="AE27" s="7">
        <f>(AE25)</f>
        <v>0</v>
      </c>
      <c r="AF27" s="7"/>
      <c r="AG27" s="7">
        <f t="shared" si="23"/>
        <v>0</v>
      </c>
      <c r="AH27" s="7">
        <f>(H25-I25-T25)</f>
        <v>750</v>
      </c>
      <c r="AI27" s="7"/>
      <c r="AJ27" s="7">
        <f t="shared" si="31"/>
        <v>0</v>
      </c>
      <c r="AK27" s="7"/>
      <c r="AL27" s="7">
        <f t="shared" si="32"/>
        <v>750</v>
      </c>
      <c r="AM27" s="8">
        <v>0.01</v>
      </c>
      <c r="AN27" s="7">
        <f t="shared" si="30"/>
        <v>7.5</v>
      </c>
      <c r="AO27" s="7"/>
      <c r="AP27" s="7">
        <f t="shared" si="33"/>
        <v>7.5</v>
      </c>
      <c r="AQ27" s="8">
        <v>3.3300000000000003E-2</v>
      </c>
      <c r="AR27" s="7">
        <f t="shared" si="5"/>
        <v>0.24975000000000003</v>
      </c>
      <c r="AS27" s="7">
        <f t="shared" si="6"/>
        <v>7.2502500000000003</v>
      </c>
      <c r="AT27" s="7">
        <f>AT25</f>
        <v>0</v>
      </c>
      <c r="AU27" s="7">
        <f t="shared" si="7"/>
        <v>0</v>
      </c>
      <c r="AV27" s="7">
        <f t="shared" si="34"/>
        <v>7.2502500000000003</v>
      </c>
      <c r="AW27" s="7"/>
      <c r="AX27" s="7"/>
      <c r="AY27" s="7">
        <f t="shared" si="24"/>
        <v>7.2502500000000003</v>
      </c>
      <c r="AZ27" s="9"/>
    </row>
    <row r="28" spans="1:52" x14ac:dyDescent="0.2">
      <c r="E28" s="84">
        <v>123456780007</v>
      </c>
      <c r="F28" s="68" t="s">
        <v>501</v>
      </c>
      <c r="G28" s="6" t="s">
        <v>50</v>
      </c>
      <c r="H28" s="20"/>
      <c r="I28" s="20"/>
      <c r="J28" s="20"/>
      <c r="K28" s="20"/>
      <c r="L28" s="20"/>
      <c r="M28" s="20"/>
      <c r="N28" s="20"/>
      <c r="O28" s="20"/>
      <c r="P28" s="20"/>
      <c r="Q28" s="20"/>
      <c r="R28" s="20"/>
      <c r="S28" s="20"/>
      <c r="T28" s="7">
        <f>T25</f>
        <v>0</v>
      </c>
      <c r="U28" s="7">
        <f>U25</f>
        <v>0</v>
      </c>
      <c r="V28" s="7">
        <f>(V27)</f>
        <v>0</v>
      </c>
      <c r="W28" s="7">
        <f t="shared" ref="W28:AA28" si="35">W25</f>
        <v>0</v>
      </c>
      <c r="X28" s="7">
        <f t="shared" si="35"/>
        <v>0</v>
      </c>
      <c r="Y28" s="7">
        <f t="shared" si="35"/>
        <v>0</v>
      </c>
      <c r="Z28" s="7">
        <f t="shared" si="35"/>
        <v>0</v>
      </c>
      <c r="AA28" s="7">
        <f t="shared" si="35"/>
        <v>0</v>
      </c>
      <c r="AB28" s="19"/>
      <c r="AC28" s="7">
        <f>AC25</f>
        <v>0</v>
      </c>
      <c r="AD28" s="7">
        <f>AD25</f>
        <v>0</v>
      </c>
      <c r="AE28" s="7">
        <f t="shared" ref="AE28" si="36">AE25</f>
        <v>0</v>
      </c>
      <c r="AF28" s="7"/>
      <c r="AG28" s="7">
        <f t="shared" si="23"/>
        <v>0</v>
      </c>
      <c r="AH28" s="7">
        <f>(H25-I25-T25)</f>
        <v>750</v>
      </c>
      <c r="AI28" s="7"/>
      <c r="AJ28" s="7">
        <f t="shared" si="31"/>
        <v>0</v>
      </c>
      <c r="AK28" s="7"/>
      <c r="AL28" s="7">
        <f t="shared" si="32"/>
        <v>750</v>
      </c>
      <c r="AM28" s="8">
        <v>1E-3</v>
      </c>
      <c r="AN28" s="7">
        <f t="shared" si="30"/>
        <v>0.75</v>
      </c>
      <c r="AO28" s="7"/>
      <c r="AP28" s="7">
        <f t="shared" si="33"/>
        <v>0.75</v>
      </c>
      <c r="AQ28" s="8">
        <v>3.3300000000000003E-2</v>
      </c>
      <c r="AR28" s="7">
        <f t="shared" si="5"/>
        <v>2.4975000000000004E-2</v>
      </c>
      <c r="AS28" s="7">
        <f t="shared" si="6"/>
        <v>0.72502500000000003</v>
      </c>
      <c r="AT28" s="7">
        <f>AT25</f>
        <v>0</v>
      </c>
      <c r="AU28" s="7">
        <f t="shared" si="7"/>
        <v>0</v>
      </c>
      <c r="AV28" s="7">
        <f t="shared" si="34"/>
        <v>0.72502500000000003</v>
      </c>
      <c r="AW28" s="7"/>
      <c r="AX28" s="7"/>
      <c r="AY28" s="7">
        <f t="shared" si="24"/>
        <v>0.72502500000000003</v>
      </c>
      <c r="AZ28" s="9"/>
    </row>
    <row r="29" spans="1:52" x14ac:dyDescent="0.2">
      <c r="A29" s="10" t="s">
        <v>1671</v>
      </c>
      <c r="B29" s="10" t="s">
        <v>1672</v>
      </c>
      <c r="C29" s="10" t="s">
        <v>140</v>
      </c>
      <c r="D29" s="10" t="s">
        <v>190</v>
      </c>
      <c r="E29" s="85">
        <v>123456780008</v>
      </c>
      <c r="F29" s="65" t="s">
        <v>109</v>
      </c>
      <c r="G29" s="22" t="s">
        <v>48</v>
      </c>
      <c r="H29" s="23">
        <v>900</v>
      </c>
      <c r="I29" s="23">
        <v>0</v>
      </c>
      <c r="J29" s="23"/>
      <c r="K29" s="23"/>
      <c r="L29" s="23"/>
      <c r="M29" s="23"/>
      <c r="N29" s="23"/>
      <c r="O29" s="23"/>
      <c r="P29" s="23"/>
      <c r="Q29" s="23"/>
      <c r="R29" s="23"/>
      <c r="S29" s="23"/>
      <c r="T29" s="23">
        <f>SUM(J29:R29)</f>
        <v>0</v>
      </c>
      <c r="U29" s="23"/>
      <c r="V29" s="23"/>
      <c r="W29" s="23"/>
      <c r="X29" s="23"/>
      <c r="Y29" s="23"/>
      <c r="Z29" s="23"/>
      <c r="AA29" s="23"/>
      <c r="AB29" s="19"/>
      <c r="AC29" s="23"/>
      <c r="AD29" s="23"/>
      <c r="AE29" s="23"/>
      <c r="AF29" s="23"/>
      <c r="AG29" s="23">
        <f t="shared" ref="AG29:AG60" si="37">SUM(U29:AE29)</f>
        <v>0</v>
      </c>
      <c r="AH29" s="23">
        <f>(H29-I29-T29)</f>
        <v>900</v>
      </c>
      <c r="AI29" s="23"/>
      <c r="AJ29" s="23">
        <f t="shared" si="31"/>
        <v>0</v>
      </c>
      <c r="AK29" s="23"/>
      <c r="AL29" s="23">
        <f t="shared" si="32"/>
        <v>900</v>
      </c>
      <c r="AM29" s="24">
        <v>2.9000000000000001E-2</v>
      </c>
      <c r="AN29" s="23">
        <f t="shared" si="30"/>
        <v>26.1</v>
      </c>
      <c r="AO29" s="23"/>
      <c r="AP29" s="23">
        <f t="shared" si="33"/>
        <v>26.1</v>
      </c>
      <c r="AQ29" s="24">
        <v>3.3300000000000003E-2</v>
      </c>
      <c r="AR29" s="23">
        <f t="shared" si="5"/>
        <v>0.86913000000000018</v>
      </c>
      <c r="AS29" s="23">
        <f t="shared" si="6"/>
        <v>25.230870000000003</v>
      </c>
      <c r="AT29" s="23"/>
      <c r="AU29" s="23">
        <f t="shared" si="7"/>
        <v>0</v>
      </c>
      <c r="AV29" s="23">
        <f t="shared" si="34"/>
        <v>25.230870000000003</v>
      </c>
      <c r="AW29" s="23"/>
      <c r="AX29" s="23"/>
      <c r="AY29" s="23">
        <f t="shared" ref="AY29:AY60" si="38">(AV29+AW29+AX29)</f>
        <v>25.230870000000003</v>
      </c>
      <c r="AZ29" s="23">
        <f>SUM(AY29+AY30)</f>
        <v>30.070980000000002</v>
      </c>
    </row>
    <row r="30" spans="1:52" x14ac:dyDescent="0.2">
      <c r="C30" s="10" t="s">
        <v>140</v>
      </c>
      <c r="E30" s="85">
        <v>123456780008</v>
      </c>
      <c r="F30" s="61" t="s">
        <v>109</v>
      </c>
      <c r="G30" s="6" t="s">
        <v>52</v>
      </c>
      <c r="H30" s="20"/>
      <c r="I30" s="20"/>
      <c r="J30" s="20"/>
      <c r="K30" s="20"/>
      <c r="L30" s="20"/>
      <c r="M30" s="20"/>
      <c r="N30" s="20"/>
      <c r="O30" s="20"/>
      <c r="P30" s="20"/>
      <c r="Q30" s="20"/>
      <c r="R30" s="20"/>
      <c r="S30" s="20"/>
      <c r="T30" s="7">
        <f>(T29)</f>
        <v>0</v>
      </c>
      <c r="U30" s="7"/>
      <c r="V30" s="7"/>
      <c r="W30" s="7"/>
      <c r="X30" s="7"/>
      <c r="Y30" s="7"/>
      <c r="Z30" s="7"/>
      <c r="AA30" s="7"/>
      <c r="AB30" s="7"/>
      <c r="AC30" s="7"/>
      <c r="AD30" s="7"/>
      <c r="AE30" s="7"/>
      <c r="AF30" s="7"/>
      <c r="AG30" s="7">
        <f t="shared" si="37"/>
        <v>0</v>
      </c>
      <c r="AH30" s="7">
        <f>(H29-I29-T29)</f>
        <v>900</v>
      </c>
      <c r="AI30" s="7"/>
      <c r="AJ30" s="7">
        <f t="shared" si="31"/>
        <v>0</v>
      </c>
      <c r="AK30" s="7"/>
      <c r="AL30" s="7">
        <f t="shared" si="32"/>
        <v>900</v>
      </c>
      <c r="AM30" s="27">
        <v>5.4999999999999997E-3</v>
      </c>
      <c r="AN30" s="7">
        <f>AL30*AM30</f>
        <v>4.9499999999999993</v>
      </c>
      <c r="AO30" s="7"/>
      <c r="AP30" s="7">
        <f t="shared" si="33"/>
        <v>4.9499999999999993</v>
      </c>
      <c r="AQ30" s="8">
        <v>2.2200000000000001E-2</v>
      </c>
      <c r="AR30" s="7">
        <f t="shared" si="5"/>
        <v>0.10988999999999999</v>
      </c>
      <c r="AS30" s="7">
        <f t="shared" si="6"/>
        <v>4.8401099999999992</v>
      </c>
      <c r="AT30" s="7">
        <f>(AT29)</f>
        <v>0</v>
      </c>
      <c r="AU30" s="7">
        <f t="shared" si="7"/>
        <v>0</v>
      </c>
      <c r="AV30" s="7">
        <f t="shared" si="34"/>
        <v>4.8401099999999992</v>
      </c>
      <c r="AW30" s="7"/>
      <c r="AX30" s="7"/>
      <c r="AY30" s="7">
        <f t="shared" si="38"/>
        <v>4.8401099999999992</v>
      </c>
      <c r="AZ30" s="9"/>
    </row>
    <row r="31" spans="1:52" x14ac:dyDescent="0.2">
      <c r="A31" s="10" t="s">
        <v>1673</v>
      </c>
      <c r="B31" s="10" t="s">
        <v>1674</v>
      </c>
      <c r="C31" s="10" t="s">
        <v>147</v>
      </c>
      <c r="D31" s="10" t="s">
        <v>186</v>
      </c>
      <c r="E31" s="84">
        <v>123456780009</v>
      </c>
      <c r="F31" s="63" t="s">
        <v>1640</v>
      </c>
      <c r="G31" s="4" t="s">
        <v>48</v>
      </c>
      <c r="H31" s="3">
        <v>600</v>
      </c>
      <c r="I31" s="3">
        <v>0</v>
      </c>
      <c r="J31" s="3"/>
      <c r="K31" s="3"/>
      <c r="L31" s="3"/>
      <c r="M31" s="3"/>
      <c r="N31" s="3"/>
      <c r="O31" s="3"/>
      <c r="P31" s="3"/>
      <c r="Q31" s="3"/>
      <c r="R31" s="3"/>
      <c r="S31" s="3"/>
      <c r="T31" s="3">
        <f>SUM(J31:R31)</f>
        <v>0</v>
      </c>
      <c r="U31" s="3"/>
      <c r="V31" s="3"/>
      <c r="W31" s="3"/>
      <c r="X31" s="3"/>
      <c r="Y31" s="3"/>
      <c r="Z31" s="3"/>
      <c r="AA31" s="3"/>
      <c r="AB31" s="19"/>
      <c r="AC31" s="3"/>
      <c r="AD31" s="3"/>
      <c r="AE31" s="3"/>
      <c r="AF31" s="3"/>
      <c r="AG31" s="3">
        <f t="shared" si="37"/>
        <v>0</v>
      </c>
      <c r="AH31" s="3">
        <f>(H31-I31-T31)</f>
        <v>600</v>
      </c>
      <c r="AI31" s="3"/>
      <c r="AJ31" s="3">
        <f>(AG31)</f>
        <v>0</v>
      </c>
      <c r="AK31" s="3"/>
      <c r="AL31" s="3">
        <f>(AH31-AI31-AJ31-AK31)</f>
        <v>600</v>
      </c>
      <c r="AM31" s="5">
        <v>2.9000000000000001E-2</v>
      </c>
      <c r="AN31" s="3">
        <f>AL31*AM31</f>
        <v>17.400000000000002</v>
      </c>
      <c r="AO31" s="3"/>
      <c r="AP31" s="3">
        <f>(AN31+AO31)</f>
        <v>17.400000000000002</v>
      </c>
      <c r="AQ31" s="5">
        <v>3.3300000000000003E-2</v>
      </c>
      <c r="AR31" s="3">
        <f t="shared" si="5"/>
        <v>0.57942000000000016</v>
      </c>
      <c r="AS31" s="3">
        <f t="shared" si="6"/>
        <v>16.820580000000003</v>
      </c>
      <c r="AT31" s="3"/>
      <c r="AU31" s="3">
        <f t="shared" si="7"/>
        <v>0</v>
      </c>
      <c r="AV31" s="3">
        <f>(AS31+AU31)</f>
        <v>16.820580000000003</v>
      </c>
      <c r="AW31" s="3"/>
      <c r="AX31" s="3"/>
      <c r="AY31" s="3">
        <f t="shared" si="38"/>
        <v>16.820580000000003</v>
      </c>
      <c r="AZ31" s="3">
        <f>SUM(AY31+AY32+AY33)</f>
        <v>23.200800000000005</v>
      </c>
    </row>
    <row r="32" spans="1:52" x14ac:dyDescent="0.2">
      <c r="E32" s="84">
        <v>123456780009</v>
      </c>
      <c r="F32" s="61" t="s">
        <v>1640</v>
      </c>
      <c r="G32" s="21" t="s">
        <v>49</v>
      </c>
      <c r="H32" s="20"/>
      <c r="I32" s="20"/>
      <c r="J32" s="20"/>
      <c r="K32" s="20"/>
      <c r="L32" s="20"/>
      <c r="M32" s="20"/>
      <c r="N32" s="20"/>
      <c r="O32" s="20"/>
      <c r="P32" s="20"/>
      <c r="Q32" s="20"/>
      <c r="R32" s="20"/>
      <c r="S32" s="20"/>
      <c r="T32" s="7">
        <f>T31</f>
        <v>0</v>
      </c>
      <c r="U32" s="7">
        <f>(U31)</f>
        <v>0</v>
      </c>
      <c r="V32" s="7"/>
      <c r="W32" s="7">
        <f>(W31)</f>
        <v>0</v>
      </c>
      <c r="X32" s="7">
        <f>(X31)</f>
        <v>0</v>
      </c>
      <c r="Y32" s="7">
        <f>(Y31)</f>
        <v>0</v>
      </c>
      <c r="Z32" s="7">
        <f>(Z31)</f>
        <v>0</v>
      </c>
      <c r="AA32" s="7">
        <f>(AA31)</f>
        <v>0</v>
      </c>
      <c r="AB32" s="7"/>
      <c r="AC32" s="7">
        <f>AC31</f>
        <v>0</v>
      </c>
      <c r="AD32" s="7">
        <f>AD31</f>
        <v>0</v>
      </c>
      <c r="AE32" s="7">
        <f>AE31</f>
        <v>0</v>
      </c>
      <c r="AF32" s="7"/>
      <c r="AG32" s="7">
        <f t="shared" si="37"/>
        <v>0</v>
      </c>
      <c r="AH32" s="7">
        <f>(H31-I31-T31)</f>
        <v>600</v>
      </c>
      <c r="AI32" s="7"/>
      <c r="AJ32" s="7">
        <f>(AG32)</f>
        <v>0</v>
      </c>
      <c r="AK32" s="7"/>
      <c r="AL32" s="7">
        <f>(AH32-AI32-AJ32-AK32)</f>
        <v>600</v>
      </c>
      <c r="AM32" s="8">
        <v>0.01</v>
      </c>
      <c r="AN32" s="7">
        <f>AL32*AM32</f>
        <v>6</v>
      </c>
      <c r="AO32" s="7"/>
      <c r="AP32" s="7">
        <f>(AN32+AO32)</f>
        <v>6</v>
      </c>
      <c r="AQ32" s="8">
        <v>3.3300000000000003E-2</v>
      </c>
      <c r="AR32" s="7">
        <f t="shared" si="5"/>
        <v>0.19980000000000003</v>
      </c>
      <c r="AS32" s="7">
        <f t="shared" si="6"/>
        <v>5.8002000000000002</v>
      </c>
      <c r="AT32" s="7">
        <f>AT31</f>
        <v>0</v>
      </c>
      <c r="AU32" s="7">
        <f t="shared" si="7"/>
        <v>0</v>
      </c>
      <c r="AV32" s="7">
        <f>(AS32+AU32)</f>
        <v>5.8002000000000002</v>
      </c>
      <c r="AW32" s="7"/>
      <c r="AX32" s="7"/>
      <c r="AY32" s="7">
        <f t="shared" si="38"/>
        <v>5.8002000000000002</v>
      </c>
      <c r="AZ32" s="9"/>
    </row>
    <row r="33" spans="1:52" x14ac:dyDescent="0.2">
      <c r="E33" s="84">
        <v>123456780009</v>
      </c>
      <c r="F33" s="61" t="s">
        <v>1640</v>
      </c>
      <c r="G33" s="6" t="s">
        <v>50</v>
      </c>
      <c r="H33" s="20"/>
      <c r="I33" s="20"/>
      <c r="J33" s="20"/>
      <c r="K33" s="20"/>
      <c r="L33" s="20"/>
      <c r="M33" s="20"/>
      <c r="N33" s="20"/>
      <c r="O33" s="20"/>
      <c r="P33" s="20"/>
      <c r="Q33" s="20"/>
      <c r="R33" s="20"/>
      <c r="S33" s="20"/>
      <c r="T33" s="7">
        <f>T31</f>
        <v>0</v>
      </c>
      <c r="U33" s="7">
        <f>U31</f>
        <v>0</v>
      </c>
      <c r="V33" s="7">
        <f>V32</f>
        <v>0</v>
      </c>
      <c r="W33" s="7">
        <f>W31</f>
        <v>0</v>
      </c>
      <c r="X33" s="7">
        <f>X31</f>
        <v>0</v>
      </c>
      <c r="Y33" s="7">
        <f>Y31</f>
        <v>0</v>
      </c>
      <c r="Z33" s="7">
        <f>Z31</f>
        <v>0</v>
      </c>
      <c r="AA33" s="7">
        <f>AA31</f>
        <v>0</v>
      </c>
      <c r="AB33" s="19"/>
      <c r="AC33" s="7">
        <f>AC31</f>
        <v>0</v>
      </c>
      <c r="AD33" s="7">
        <f>AD31</f>
        <v>0</v>
      </c>
      <c r="AE33" s="7">
        <f>AE32</f>
        <v>0</v>
      </c>
      <c r="AF33" s="7"/>
      <c r="AG33" s="7">
        <f t="shared" si="37"/>
        <v>0</v>
      </c>
      <c r="AH33" s="7">
        <f>(H31-I31-T31)</f>
        <v>600</v>
      </c>
      <c r="AI33" s="7"/>
      <c r="AJ33" s="7">
        <f>(AG33)</f>
        <v>0</v>
      </c>
      <c r="AK33" s="7"/>
      <c r="AL33" s="7">
        <f>(AH33-AI33-AJ33-AK33)</f>
        <v>600</v>
      </c>
      <c r="AM33" s="8">
        <v>1E-3</v>
      </c>
      <c r="AN33" s="7">
        <f>AL33*AM33</f>
        <v>0.6</v>
      </c>
      <c r="AO33" s="7"/>
      <c r="AP33" s="7">
        <f>(AN33+AO33)</f>
        <v>0.6</v>
      </c>
      <c r="AQ33" s="8">
        <v>3.3300000000000003E-2</v>
      </c>
      <c r="AR33" s="7">
        <f t="shared" si="5"/>
        <v>1.9980000000000001E-2</v>
      </c>
      <c r="AS33" s="7">
        <f t="shared" si="6"/>
        <v>0.58001999999999998</v>
      </c>
      <c r="AT33" s="7">
        <f>AT31</f>
        <v>0</v>
      </c>
      <c r="AU33" s="7">
        <f t="shared" si="7"/>
        <v>0</v>
      </c>
      <c r="AV33" s="7">
        <f>(AS33+AU33)</f>
        <v>0.58001999999999998</v>
      </c>
      <c r="AW33" s="7"/>
      <c r="AX33" s="7"/>
      <c r="AY33" s="7">
        <f t="shared" si="38"/>
        <v>0.58001999999999998</v>
      </c>
      <c r="AZ33" s="9"/>
    </row>
    <row r="34" spans="1:52" x14ac:dyDescent="0.2">
      <c r="A34" s="10" t="s">
        <v>1675</v>
      </c>
      <c r="B34" s="10" t="s">
        <v>1676</v>
      </c>
      <c r="C34" s="50" t="s">
        <v>122</v>
      </c>
      <c r="D34" s="10" t="s">
        <v>1649</v>
      </c>
      <c r="E34" s="85">
        <v>123456780010</v>
      </c>
      <c r="F34" s="64" t="s">
        <v>614</v>
      </c>
      <c r="G34" s="22" t="s">
        <v>48</v>
      </c>
      <c r="H34" s="23">
        <v>900</v>
      </c>
      <c r="I34" s="23">
        <v>0</v>
      </c>
      <c r="J34" s="23"/>
      <c r="K34" s="23"/>
      <c r="L34" s="23"/>
      <c r="M34" s="23"/>
      <c r="N34" s="23"/>
      <c r="O34" s="23"/>
      <c r="P34" s="23"/>
      <c r="Q34" s="23"/>
      <c r="R34" s="23"/>
      <c r="S34" s="23"/>
      <c r="T34" s="23">
        <f>SUM(J34:R34)</f>
        <v>0</v>
      </c>
      <c r="U34" s="23"/>
      <c r="V34" s="23"/>
      <c r="W34" s="23"/>
      <c r="X34" s="23"/>
      <c r="Y34" s="23"/>
      <c r="Z34" s="23"/>
      <c r="AA34" s="23"/>
      <c r="AB34" s="19"/>
      <c r="AC34" s="23"/>
      <c r="AD34" s="23"/>
      <c r="AE34" s="23"/>
      <c r="AF34" s="23"/>
      <c r="AG34" s="23">
        <f t="shared" si="37"/>
        <v>0</v>
      </c>
      <c r="AH34" s="23">
        <f>(H34-I34-T34)</f>
        <v>900</v>
      </c>
      <c r="AI34" s="23"/>
      <c r="AJ34" s="23">
        <f t="shared" ref="AJ34:AJ35" si="39">(AG34)</f>
        <v>0</v>
      </c>
      <c r="AK34" s="23"/>
      <c r="AL34" s="23">
        <f t="shared" si="32"/>
        <v>900</v>
      </c>
      <c r="AM34" s="24">
        <v>2.9000000000000001E-2</v>
      </c>
      <c r="AN34" s="23">
        <f t="shared" ref="AN34" si="40">AL34*AM34</f>
        <v>26.1</v>
      </c>
      <c r="AO34" s="23"/>
      <c r="AP34" s="23">
        <f t="shared" si="33"/>
        <v>26.1</v>
      </c>
      <c r="AQ34" s="24">
        <v>3.3300000000000003E-2</v>
      </c>
      <c r="AR34" s="23">
        <f t="shared" si="5"/>
        <v>0.86913000000000018</v>
      </c>
      <c r="AS34" s="23">
        <f t="shared" si="6"/>
        <v>25.230870000000003</v>
      </c>
      <c r="AT34" s="23"/>
      <c r="AU34" s="23">
        <f t="shared" si="7"/>
        <v>0</v>
      </c>
      <c r="AV34" s="23">
        <f t="shared" si="34"/>
        <v>25.230870000000003</v>
      </c>
      <c r="AW34" s="23"/>
      <c r="AX34" s="23"/>
      <c r="AY34" s="23">
        <f t="shared" si="38"/>
        <v>25.230870000000003</v>
      </c>
      <c r="AZ34" s="23">
        <f>SUM(AY34+AY35+AY36+AY37)</f>
        <v>37.039950000000005</v>
      </c>
    </row>
    <row r="35" spans="1:52" x14ac:dyDescent="0.2">
      <c r="C35" s="50" t="s">
        <v>122</v>
      </c>
      <c r="E35" s="85">
        <v>123456780010</v>
      </c>
      <c r="F35" s="61" t="s">
        <v>614</v>
      </c>
      <c r="G35" s="6" t="s">
        <v>52</v>
      </c>
      <c r="H35" s="20"/>
      <c r="I35" s="20"/>
      <c r="J35" s="20"/>
      <c r="K35" s="20"/>
      <c r="L35" s="20"/>
      <c r="M35" s="20"/>
      <c r="N35" s="20"/>
      <c r="O35" s="20"/>
      <c r="P35" s="20"/>
      <c r="Q35" s="20"/>
      <c r="R35" s="20"/>
      <c r="S35" s="20"/>
      <c r="T35" s="7">
        <f>(T34)</f>
        <v>0</v>
      </c>
      <c r="U35" s="7"/>
      <c r="V35" s="7"/>
      <c r="W35" s="7"/>
      <c r="X35" s="7"/>
      <c r="Y35" s="7"/>
      <c r="Z35" s="7"/>
      <c r="AA35" s="7"/>
      <c r="AB35" s="7"/>
      <c r="AC35" s="7"/>
      <c r="AD35" s="7"/>
      <c r="AE35" s="7"/>
      <c r="AF35" s="7"/>
      <c r="AG35" s="7">
        <f t="shared" si="37"/>
        <v>0</v>
      </c>
      <c r="AH35" s="7">
        <f>(H34-I34-T34)</f>
        <v>900</v>
      </c>
      <c r="AI35" s="7"/>
      <c r="AJ35" s="7">
        <f t="shared" si="39"/>
        <v>0</v>
      </c>
      <c r="AK35" s="7"/>
      <c r="AL35" s="7">
        <f t="shared" si="32"/>
        <v>900</v>
      </c>
      <c r="AM35" s="27">
        <v>2.5000000000000001E-3</v>
      </c>
      <c r="AN35" s="7">
        <f>AL35*AM35</f>
        <v>2.25</v>
      </c>
      <c r="AO35" s="7"/>
      <c r="AP35" s="7">
        <f t="shared" si="33"/>
        <v>2.25</v>
      </c>
      <c r="AQ35" s="8">
        <v>5.0000000000000001E-3</v>
      </c>
      <c r="AR35" s="7">
        <f t="shared" ref="AR35:AR66" si="41">(AP35*AQ35)</f>
        <v>1.125E-2</v>
      </c>
      <c r="AS35" s="7">
        <f t="shared" ref="AS35:AS66" si="42">(AP35-AR35)</f>
        <v>2.23875</v>
      </c>
      <c r="AT35" s="7">
        <f>(AT34)</f>
        <v>0</v>
      </c>
      <c r="AU35" s="7">
        <f t="shared" ref="AU35:AU66" si="43">(AT35*AM35)</f>
        <v>0</v>
      </c>
      <c r="AV35" s="7">
        <f t="shared" si="34"/>
        <v>2.23875</v>
      </c>
      <c r="AW35" s="7"/>
      <c r="AX35" s="7"/>
      <c r="AY35" s="7">
        <f t="shared" si="38"/>
        <v>2.23875</v>
      </c>
      <c r="AZ35" s="9"/>
    </row>
    <row r="36" spans="1:52" x14ac:dyDescent="0.2">
      <c r="E36" s="85">
        <v>123456780010</v>
      </c>
      <c r="F36" s="61" t="s">
        <v>614</v>
      </c>
      <c r="G36" s="6" t="s">
        <v>49</v>
      </c>
      <c r="H36" s="20"/>
      <c r="I36" s="20"/>
      <c r="J36" s="20"/>
      <c r="K36" s="20"/>
      <c r="L36" s="20"/>
      <c r="M36" s="20"/>
      <c r="N36" s="20"/>
      <c r="O36" s="20"/>
      <c r="P36" s="20"/>
      <c r="Q36" s="20"/>
      <c r="R36" s="20"/>
      <c r="S36" s="20"/>
      <c r="T36" s="7">
        <f>T34</f>
        <v>0</v>
      </c>
      <c r="U36" s="7">
        <f>(U34)</f>
        <v>0</v>
      </c>
      <c r="V36" s="7"/>
      <c r="W36" s="7">
        <f>(W34)</f>
        <v>0</v>
      </c>
      <c r="X36" s="7">
        <f>(X34)</f>
        <v>0</v>
      </c>
      <c r="Y36" s="7">
        <f>(Y34)</f>
        <v>0</v>
      </c>
      <c r="Z36" s="7">
        <f>(Z34)</f>
        <v>0</v>
      </c>
      <c r="AA36" s="7">
        <f>(AA34)</f>
        <v>0</v>
      </c>
      <c r="AB36" s="19"/>
      <c r="AC36" s="7">
        <f>AC34</f>
        <v>0</v>
      </c>
      <c r="AD36" s="7">
        <f>AD34</f>
        <v>0</v>
      </c>
      <c r="AE36" s="7">
        <f>AE34</f>
        <v>0</v>
      </c>
      <c r="AF36" s="7"/>
      <c r="AG36" s="7">
        <f t="shared" si="37"/>
        <v>0</v>
      </c>
      <c r="AH36" s="7">
        <f>(H34-I34-T34)</f>
        <v>900</v>
      </c>
      <c r="AI36" s="7"/>
      <c r="AJ36" s="7">
        <f>(AG36)</f>
        <v>0</v>
      </c>
      <c r="AK36" s="7"/>
      <c r="AL36" s="7">
        <f t="shared" si="32"/>
        <v>900</v>
      </c>
      <c r="AM36" s="8">
        <v>0.01</v>
      </c>
      <c r="AN36" s="7">
        <f t="shared" ref="AN36:AN42" si="44">AL36*AM36</f>
        <v>9</v>
      </c>
      <c r="AO36" s="7"/>
      <c r="AP36" s="7">
        <f t="shared" si="33"/>
        <v>9</v>
      </c>
      <c r="AQ36" s="8">
        <v>3.3300000000000003E-2</v>
      </c>
      <c r="AR36" s="7">
        <f t="shared" si="41"/>
        <v>0.29970000000000002</v>
      </c>
      <c r="AS36" s="7">
        <f t="shared" si="42"/>
        <v>8.7003000000000004</v>
      </c>
      <c r="AT36" s="7">
        <f>AT34</f>
        <v>0</v>
      </c>
      <c r="AU36" s="7">
        <f t="shared" si="43"/>
        <v>0</v>
      </c>
      <c r="AV36" s="7">
        <f t="shared" si="34"/>
        <v>8.7003000000000004</v>
      </c>
      <c r="AW36" s="7"/>
      <c r="AX36" s="7"/>
      <c r="AY36" s="7">
        <f t="shared" si="38"/>
        <v>8.7003000000000004</v>
      </c>
      <c r="AZ36" s="9"/>
    </row>
    <row r="37" spans="1:52" x14ac:dyDescent="0.2">
      <c r="E37" s="85">
        <v>123456780010</v>
      </c>
      <c r="F37" s="61" t="s">
        <v>614</v>
      </c>
      <c r="G37" s="6" t="s">
        <v>50</v>
      </c>
      <c r="H37" s="20"/>
      <c r="I37" s="20"/>
      <c r="J37" s="20"/>
      <c r="K37" s="20"/>
      <c r="L37" s="20"/>
      <c r="M37" s="20"/>
      <c r="N37" s="20"/>
      <c r="O37" s="20"/>
      <c r="P37" s="20"/>
      <c r="Q37" s="20"/>
      <c r="R37" s="20"/>
      <c r="S37" s="20"/>
      <c r="T37" s="7">
        <f>T34</f>
        <v>0</v>
      </c>
      <c r="U37" s="7">
        <f t="shared" ref="U37:AA37" si="45">(U36)</f>
        <v>0</v>
      </c>
      <c r="V37" s="7">
        <f t="shared" si="45"/>
        <v>0</v>
      </c>
      <c r="W37" s="7">
        <f t="shared" si="45"/>
        <v>0</v>
      </c>
      <c r="X37" s="7">
        <f t="shared" si="45"/>
        <v>0</v>
      </c>
      <c r="Y37" s="7">
        <f t="shared" si="45"/>
        <v>0</v>
      </c>
      <c r="Z37" s="7">
        <f t="shared" si="45"/>
        <v>0</v>
      </c>
      <c r="AA37" s="7">
        <f t="shared" si="45"/>
        <v>0</v>
      </c>
      <c r="AB37" s="19"/>
      <c r="AC37" s="7">
        <f>AC34</f>
        <v>0</v>
      </c>
      <c r="AD37" s="7">
        <f>AD34</f>
        <v>0</v>
      </c>
      <c r="AE37" s="7">
        <f>AE34</f>
        <v>0</v>
      </c>
      <c r="AF37" s="7"/>
      <c r="AG37" s="7">
        <f t="shared" si="37"/>
        <v>0</v>
      </c>
      <c r="AH37" s="7">
        <f>(H34-I34-T34)</f>
        <v>900</v>
      </c>
      <c r="AI37" s="7"/>
      <c r="AJ37" s="7">
        <f>(AG37)</f>
        <v>0</v>
      </c>
      <c r="AK37" s="7"/>
      <c r="AL37" s="7">
        <f t="shared" si="32"/>
        <v>900</v>
      </c>
      <c r="AM37" s="8">
        <v>1E-3</v>
      </c>
      <c r="AN37" s="7">
        <f t="shared" si="44"/>
        <v>0.9</v>
      </c>
      <c r="AO37" s="7"/>
      <c r="AP37" s="7">
        <f t="shared" si="33"/>
        <v>0.9</v>
      </c>
      <c r="AQ37" s="8">
        <v>3.3300000000000003E-2</v>
      </c>
      <c r="AR37" s="7">
        <f t="shared" si="41"/>
        <v>2.9970000000000004E-2</v>
      </c>
      <c r="AS37" s="7">
        <f t="shared" si="42"/>
        <v>0.87002999999999997</v>
      </c>
      <c r="AT37" s="7">
        <f>AT34</f>
        <v>0</v>
      </c>
      <c r="AU37" s="7">
        <f t="shared" si="43"/>
        <v>0</v>
      </c>
      <c r="AV37" s="7">
        <f t="shared" si="34"/>
        <v>0.87002999999999997</v>
      </c>
      <c r="AW37" s="7"/>
      <c r="AX37" s="7"/>
      <c r="AY37" s="7">
        <f t="shared" si="38"/>
        <v>0.87002999999999997</v>
      </c>
      <c r="AZ37" s="9"/>
    </row>
    <row r="38" spans="1:52" x14ac:dyDescent="0.2">
      <c r="A38" s="10" t="s">
        <v>1677</v>
      </c>
      <c r="B38" s="10" t="s">
        <v>1678</v>
      </c>
      <c r="C38" s="10" t="s">
        <v>119</v>
      </c>
      <c r="D38" s="10" t="s">
        <v>193</v>
      </c>
      <c r="E38" s="84">
        <v>123456780011</v>
      </c>
      <c r="F38" s="63" t="s">
        <v>714</v>
      </c>
      <c r="G38" s="4" t="s">
        <v>48</v>
      </c>
      <c r="H38" s="3">
        <v>750</v>
      </c>
      <c r="I38" s="3">
        <v>0</v>
      </c>
      <c r="J38" s="3"/>
      <c r="K38" s="3"/>
      <c r="L38" s="3"/>
      <c r="M38" s="3"/>
      <c r="N38" s="3"/>
      <c r="O38" s="3"/>
      <c r="P38" s="3"/>
      <c r="Q38" s="3"/>
      <c r="R38" s="3"/>
      <c r="S38" s="3"/>
      <c r="T38" s="3">
        <f>SUM(J38:R38)</f>
        <v>0</v>
      </c>
      <c r="U38" s="3"/>
      <c r="V38" s="3"/>
      <c r="W38" s="3"/>
      <c r="X38" s="3"/>
      <c r="Y38" s="3"/>
      <c r="Z38" s="3"/>
      <c r="AA38" s="3"/>
      <c r="AB38" s="19"/>
      <c r="AC38" s="3"/>
      <c r="AD38" s="3"/>
      <c r="AE38" s="3"/>
      <c r="AF38" s="3"/>
      <c r="AG38" s="3">
        <f t="shared" si="37"/>
        <v>0</v>
      </c>
      <c r="AH38" s="3">
        <f>(H38-I38-T38)</f>
        <v>750</v>
      </c>
      <c r="AI38" s="3"/>
      <c r="AJ38" s="3">
        <f t="shared" ref="AJ38:AJ43" si="46">(AG38)</f>
        <v>0</v>
      </c>
      <c r="AK38" s="3"/>
      <c r="AL38" s="3">
        <f t="shared" si="32"/>
        <v>750</v>
      </c>
      <c r="AM38" s="5">
        <v>2.9000000000000001E-2</v>
      </c>
      <c r="AN38" s="3">
        <f t="shared" si="44"/>
        <v>21.75</v>
      </c>
      <c r="AO38" s="3"/>
      <c r="AP38" s="3">
        <f t="shared" si="33"/>
        <v>21.75</v>
      </c>
      <c r="AQ38" s="5">
        <v>3.3300000000000003E-2</v>
      </c>
      <c r="AR38" s="3">
        <f t="shared" si="41"/>
        <v>0.72427500000000011</v>
      </c>
      <c r="AS38" s="3">
        <f t="shared" si="42"/>
        <v>21.025725000000001</v>
      </c>
      <c r="AT38" s="3"/>
      <c r="AU38" s="3">
        <f t="shared" si="43"/>
        <v>0</v>
      </c>
      <c r="AV38" s="3">
        <f t="shared" si="34"/>
        <v>21.025725000000001</v>
      </c>
      <c r="AW38" s="3"/>
      <c r="AX38" s="3"/>
      <c r="AY38" s="3">
        <f t="shared" si="38"/>
        <v>21.025725000000001</v>
      </c>
      <c r="AZ38" s="3">
        <f>SUM(AY38+AY39+AY40+AY41)</f>
        <v>34.626000000000005</v>
      </c>
    </row>
    <row r="39" spans="1:52" x14ac:dyDescent="0.2">
      <c r="C39" s="10" t="s">
        <v>119</v>
      </c>
      <c r="E39" s="84">
        <v>123456780011</v>
      </c>
      <c r="F39" s="61" t="s">
        <v>714</v>
      </c>
      <c r="G39" s="6" t="s">
        <v>52</v>
      </c>
      <c r="H39" s="20"/>
      <c r="I39" s="20"/>
      <c r="J39" s="20"/>
      <c r="K39" s="20"/>
      <c r="L39" s="20"/>
      <c r="M39" s="20"/>
      <c r="N39" s="20"/>
      <c r="O39" s="20"/>
      <c r="P39" s="20"/>
      <c r="Q39" s="20"/>
      <c r="R39" s="20"/>
      <c r="S39" s="20"/>
      <c r="T39" s="7">
        <f>(T38)</f>
        <v>0</v>
      </c>
      <c r="U39" s="7"/>
      <c r="V39" s="7"/>
      <c r="W39" s="7"/>
      <c r="X39" s="7"/>
      <c r="Y39" s="7"/>
      <c r="Z39" s="7"/>
      <c r="AA39" s="7"/>
      <c r="AB39" s="7"/>
      <c r="AC39" s="7"/>
      <c r="AD39" s="7"/>
      <c r="AE39" s="7"/>
      <c r="AF39" s="7"/>
      <c r="AG39" s="7">
        <f t="shared" si="37"/>
        <v>0</v>
      </c>
      <c r="AH39" s="7">
        <f>(H38-I38-T38)</f>
        <v>750</v>
      </c>
      <c r="AI39" s="7"/>
      <c r="AJ39" s="7">
        <f t="shared" si="46"/>
        <v>0</v>
      </c>
      <c r="AK39" s="7"/>
      <c r="AL39" s="7">
        <f t="shared" si="32"/>
        <v>750</v>
      </c>
      <c r="AM39" s="8">
        <v>7.4999999999999997E-3</v>
      </c>
      <c r="AN39" s="7">
        <f t="shared" si="44"/>
        <v>5.625</v>
      </c>
      <c r="AO39" s="7"/>
      <c r="AP39" s="7">
        <f t="shared" si="33"/>
        <v>5.625</v>
      </c>
      <c r="AQ39" s="8">
        <v>0</v>
      </c>
      <c r="AR39" s="7">
        <f t="shared" si="41"/>
        <v>0</v>
      </c>
      <c r="AS39" s="7">
        <f t="shared" si="42"/>
        <v>5.625</v>
      </c>
      <c r="AT39" s="7">
        <f>(AT38)</f>
        <v>0</v>
      </c>
      <c r="AU39" s="7">
        <f t="shared" si="43"/>
        <v>0</v>
      </c>
      <c r="AV39" s="7">
        <f t="shared" si="34"/>
        <v>5.625</v>
      </c>
      <c r="AW39" s="7"/>
      <c r="AX39" s="7"/>
      <c r="AY39" s="7">
        <f t="shared" si="38"/>
        <v>5.625</v>
      </c>
      <c r="AZ39" s="9"/>
    </row>
    <row r="40" spans="1:52" x14ac:dyDescent="0.2">
      <c r="E40" s="84">
        <v>123456780011</v>
      </c>
      <c r="F40" s="61" t="s">
        <v>714</v>
      </c>
      <c r="G40" s="6" t="s">
        <v>49</v>
      </c>
      <c r="H40" s="20"/>
      <c r="I40" s="20"/>
      <c r="J40" s="20"/>
      <c r="K40" s="20"/>
      <c r="L40" s="20"/>
      <c r="M40" s="20"/>
      <c r="N40" s="20"/>
      <c r="O40" s="20"/>
      <c r="P40" s="20"/>
      <c r="Q40" s="20"/>
      <c r="R40" s="20"/>
      <c r="S40" s="20"/>
      <c r="T40" s="7">
        <f>T38</f>
        <v>0</v>
      </c>
      <c r="U40" s="7">
        <f>(U38)</f>
        <v>0</v>
      </c>
      <c r="V40" s="7"/>
      <c r="W40" s="7">
        <f>(W38)</f>
        <v>0</v>
      </c>
      <c r="X40" s="7">
        <f>(X38)</f>
        <v>0</v>
      </c>
      <c r="Y40" s="7">
        <f>(Y38)</f>
        <v>0</v>
      </c>
      <c r="Z40" s="7">
        <f>(Z38)</f>
        <v>0</v>
      </c>
      <c r="AA40" s="7">
        <f>(AA38)</f>
        <v>0</v>
      </c>
      <c r="AB40" s="19"/>
      <c r="AC40" s="7">
        <f>AC38</f>
        <v>0</v>
      </c>
      <c r="AD40" s="7">
        <f>AD38</f>
        <v>0</v>
      </c>
      <c r="AE40" s="7">
        <f>(AE38)</f>
        <v>0</v>
      </c>
      <c r="AF40" s="7"/>
      <c r="AG40" s="7">
        <f t="shared" si="37"/>
        <v>0</v>
      </c>
      <c r="AH40" s="7">
        <f>(H38-I38-T38)</f>
        <v>750</v>
      </c>
      <c r="AI40" s="7"/>
      <c r="AJ40" s="7">
        <f t="shared" si="46"/>
        <v>0</v>
      </c>
      <c r="AK40" s="7"/>
      <c r="AL40" s="7">
        <f t="shared" si="32"/>
        <v>750</v>
      </c>
      <c r="AM40" s="8">
        <v>0.01</v>
      </c>
      <c r="AN40" s="7">
        <f t="shared" si="44"/>
        <v>7.5</v>
      </c>
      <c r="AO40" s="7"/>
      <c r="AP40" s="7">
        <f t="shared" si="33"/>
        <v>7.5</v>
      </c>
      <c r="AQ40" s="8">
        <v>3.3300000000000003E-2</v>
      </c>
      <c r="AR40" s="7">
        <f t="shared" si="41"/>
        <v>0.24975000000000003</v>
      </c>
      <c r="AS40" s="7">
        <f t="shared" si="42"/>
        <v>7.2502500000000003</v>
      </c>
      <c r="AT40" s="7">
        <f>AT38</f>
        <v>0</v>
      </c>
      <c r="AU40" s="7">
        <f t="shared" si="43"/>
        <v>0</v>
      </c>
      <c r="AV40" s="7">
        <f t="shared" si="34"/>
        <v>7.2502500000000003</v>
      </c>
      <c r="AW40" s="7"/>
      <c r="AX40" s="7"/>
      <c r="AY40" s="7">
        <f t="shared" si="38"/>
        <v>7.2502500000000003</v>
      </c>
      <c r="AZ40" s="9"/>
    </row>
    <row r="41" spans="1:52" x14ac:dyDescent="0.2">
      <c r="E41" s="84">
        <v>123456780011</v>
      </c>
      <c r="F41" s="61" t="s">
        <v>714</v>
      </c>
      <c r="G41" s="6" t="s">
        <v>50</v>
      </c>
      <c r="H41" s="20"/>
      <c r="I41" s="20"/>
      <c r="J41" s="20"/>
      <c r="K41" s="20"/>
      <c r="L41" s="20"/>
      <c r="M41" s="20"/>
      <c r="N41" s="20"/>
      <c r="O41" s="20"/>
      <c r="P41" s="20"/>
      <c r="Q41" s="20"/>
      <c r="R41" s="20"/>
      <c r="S41" s="20"/>
      <c r="T41" s="7">
        <f>T38</f>
        <v>0</v>
      </c>
      <c r="U41" s="7">
        <f>U38</f>
        <v>0</v>
      </c>
      <c r="V41" s="7">
        <f>(V40)</f>
        <v>0</v>
      </c>
      <c r="W41" s="7">
        <f t="shared" ref="W41:AA41" si="47">W38</f>
        <v>0</v>
      </c>
      <c r="X41" s="7">
        <f t="shared" si="47"/>
        <v>0</v>
      </c>
      <c r="Y41" s="7">
        <f t="shared" si="47"/>
        <v>0</v>
      </c>
      <c r="Z41" s="7">
        <f t="shared" si="47"/>
        <v>0</v>
      </c>
      <c r="AA41" s="7">
        <f t="shared" si="47"/>
        <v>0</v>
      </c>
      <c r="AB41" s="19"/>
      <c r="AC41" s="7">
        <f>AC38</f>
        <v>0</v>
      </c>
      <c r="AD41" s="7">
        <f>AD38</f>
        <v>0</v>
      </c>
      <c r="AE41" s="7">
        <f t="shared" ref="AE41" si="48">AE38</f>
        <v>0</v>
      </c>
      <c r="AF41" s="7"/>
      <c r="AG41" s="7">
        <f t="shared" si="37"/>
        <v>0</v>
      </c>
      <c r="AH41" s="7">
        <f>(H38-I38-T38)</f>
        <v>750</v>
      </c>
      <c r="AI41" s="7"/>
      <c r="AJ41" s="7">
        <f t="shared" si="46"/>
        <v>0</v>
      </c>
      <c r="AK41" s="7"/>
      <c r="AL41" s="7">
        <f t="shared" si="32"/>
        <v>750</v>
      </c>
      <c r="AM41" s="8">
        <v>1E-3</v>
      </c>
      <c r="AN41" s="7">
        <f t="shared" si="44"/>
        <v>0.75</v>
      </c>
      <c r="AO41" s="7"/>
      <c r="AP41" s="7">
        <f t="shared" si="33"/>
        <v>0.75</v>
      </c>
      <c r="AQ41" s="8">
        <v>3.3300000000000003E-2</v>
      </c>
      <c r="AR41" s="7">
        <f t="shared" si="41"/>
        <v>2.4975000000000004E-2</v>
      </c>
      <c r="AS41" s="7">
        <f t="shared" si="42"/>
        <v>0.72502500000000003</v>
      </c>
      <c r="AT41" s="7">
        <f>AT38</f>
        <v>0</v>
      </c>
      <c r="AU41" s="7">
        <f t="shared" si="43"/>
        <v>0</v>
      </c>
      <c r="AV41" s="7">
        <f t="shared" si="34"/>
        <v>0.72502500000000003</v>
      </c>
      <c r="AW41" s="7"/>
      <c r="AX41" s="7"/>
      <c r="AY41" s="7">
        <f t="shared" si="38"/>
        <v>0.72502500000000003</v>
      </c>
      <c r="AZ41" s="9"/>
    </row>
    <row r="42" spans="1:52" x14ac:dyDescent="0.2">
      <c r="A42" s="10" t="s">
        <v>1679</v>
      </c>
      <c r="B42" s="10" t="s">
        <v>1680</v>
      </c>
      <c r="C42" s="10" t="s">
        <v>119</v>
      </c>
      <c r="D42" s="10" t="s">
        <v>188</v>
      </c>
      <c r="E42" s="85">
        <v>123456780012</v>
      </c>
      <c r="F42" s="65" t="s">
        <v>718</v>
      </c>
      <c r="G42" s="22" t="s">
        <v>48</v>
      </c>
      <c r="H42" s="23">
        <v>900</v>
      </c>
      <c r="I42" s="23">
        <v>0</v>
      </c>
      <c r="J42" s="23"/>
      <c r="K42" s="23"/>
      <c r="L42" s="23"/>
      <c r="M42" s="23"/>
      <c r="N42" s="23"/>
      <c r="O42" s="23"/>
      <c r="P42" s="23"/>
      <c r="Q42" s="23"/>
      <c r="R42" s="23"/>
      <c r="S42" s="23"/>
      <c r="T42" s="23">
        <f>SUM(J42:R42)</f>
        <v>0</v>
      </c>
      <c r="U42" s="23"/>
      <c r="V42" s="23"/>
      <c r="W42" s="23"/>
      <c r="X42" s="23"/>
      <c r="Y42" s="23"/>
      <c r="Z42" s="23"/>
      <c r="AA42" s="23"/>
      <c r="AB42" s="19"/>
      <c r="AC42" s="23"/>
      <c r="AD42" s="23"/>
      <c r="AE42" s="23"/>
      <c r="AF42" s="23"/>
      <c r="AG42" s="23">
        <f t="shared" si="37"/>
        <v>0</v>
      </c>
      <c r="AH42" s="23">
        <f>(H42-I42-T42)</f>
        <v>900</v>
      </c>
      <c r="AI42" s="23"/>
      <c r="AJ42" s="23">
        <f t="shared" si="46"/>
        <v>0</v>
      </c>
      <c r="AK42" s="23"/>
      <c r="AL42" s="23">
        <f t="shared" si="32"/>
        <v>900</v>
      </c>
      <c r="AM42" s="24">
        <v>2.9000000000000001E-2</v>
      </c>
      <c r="AN42" s="23">
        <f t="shared" si="44"/>
        <v>26.1</v>
      </c>
      <c r="AO42" s="23"/>
      <c r="AP42" s="23">
        <f t="shared" si="33"/>
        <v>26.1</v>
      </c>
      <c r="AQ42" s="24">
        <v>3.3300000000000003E-2</v>
      </c>
      <c r="AR42" s="23">
        <f t="shared" si="41"/>
        <v>0.86913000000000018</v>
      </c>
      <c r="AS42" s="23">
        <f t="shared" si="42"/>
        <v>25.230870000000003</v>
      </c>
      <c r="AT42" s="23"/>
      <c r="AU42" s="23">
        <f t="shared" si="43"/>
        <v>0</v>
      </c>
      <c r="AV42" s="23">
        <f t="shared" si="34"/>
        <v>25.230870000000003</v>
      </c>
      <c r="AW42" s="23"/>
      <c r="AX42" s="23"/>
      <c r="AY42" s="23">
        <f t="shared" si="38"/>
        <v>25.230870000000003</v>
      </c>
      <c r="AZ42" s="23">
        <f>SUM(AY42+AY43+AY44+AY45)</f>
        <v>41.551200000000001</v>
      </c>
    </row>
    <row r="43" spans="1:52" x14ac:dyDescent="0.2">
      <c r="C43" s="10" t="s">
        <v>119</v>
      </c>
      <c r="E43" s="85">
        <v>123456780012</v>
      </c>
      <c r="F43" s="61" t="s">
        <v>718</v>
      </c>
      <c r="G43" s="6" t="s">
        <v>52</v>
      </c>
      <c r="H43" s="20"/>
      <c r="I43" s="20"/>
      <c r="J43" s="20"/>
      <c r="K43" s="20"/>
      <c r="L43" s="20"/>
      <c r="M43" s="20"/>
      <c r="N43" s="20"/>
      <c r="O43" s="20"/>
      <c r="P43" s="20"/>
      <c r="Q43" s="20"/>
      <c r="R43" s="20"/>
      <c r="S43" s="20"/>
      <c r="T43" s="7">
        <f>(T42)</f>
        <v>0</v>
      </c>
      <c r="U43" s="7"/>
      <c r="V43" s="7"/>
      <c r="W43" s="7"/>
      <c r="X43" s="7"/>
      <c r="Y43" s="7"/>
      <c r="Z43" s="7"/>
      <c r="AA43" s="7"/>
      <c r="AB43" s="7"/>
      <c r="AC43" s="7"/>
      <c r="AD43" s="7"/>
      <c r="AE43" s="7"/>
      <c r="AF43" s="7"/>
      <c r="AG43" s="7">
        <f t="shared" si="37"/>
        <v>0</v>
      </c>
      <c r="AH43" s="7">
        <f>(H42-I42-T42)</f>
        <v>900</v>
      </c>
      <c r="AI43" s="7"/>
      <c r="AJ43" s="7">
        <f t="shared" si="46"/>
        <v>0</v>
      </c>
      <c r="AK43" s="7"/>
      <c r="AL43" s="7">
        <f t="shared" si="32"/>
        <v>900</v>
      </c>
      <c r="AM43" s="27">
        <v>7.4999999999999997E-3</v>
      </c>
      <c r="AN43" s="7">
        <f>AL43*AM43</f>
        <v>6.75</v>
      </c>
      <c r="AO43" s="7"/>
      <c r="AP43" s="7">
        <f t="shared" si="33"/>
        <v>6.75</v>
      </c>
      <c r="AQ43" s="8">
        <v>0</v>
      </c>
      <c r="AR43" s="7">
        <f t="shared" si="41"/>
        <v>0</v>
      </c>
      <c r="AS43" s="7">
        <f t="shared" si="42"/>
        <v>6.75</v>
      </c>
      <c r="AT43" s="7">
        <f>(AT42)</f>
        <v>0</v>
      </c>
      <c r="AU43" s="7">
        <f t="shared" si="43"/>
        <v>0</v>
      </c>
      <c r="AV43" s="7">
        <f t="shared" si="34"/>
        <v>6.75</v>
      </c>
      <c r="AW43" s="7"/>
      <c r="AX43" s="7"/>
      <c r="AY43" s="7">
        <f t="shared" si="38"/>
        <v>6.75</v>
      </c>
      <c r="AZ43" s="9"/>
    </row>
    <row r="44" spans="1:52" x14ac:dyDescent="0.2">
      <c r="E44" s="85">
        <v>123456780012</v>
      </c>
      <c r="F44" s="61" t="s">
        <v>718</v>
      </c>
      <c r="G44" s="6" t="s">
        <v>49</v>
      </c>
      <c r="H44" s="20"/>
      <c r="I44" s="20"/>
      <c r="J44" s="20"/>
      <c r="K44" s="20"/>
      <c r="L44" s="20"/>
      <c r="M44" s="20"/>
      <c r="N44" s="20"/>
      <c r="O44" s="20"/>
      <c r="P44" s="20"/>
      <c r="Q44" s="20"/>
      <c r="R44" s="20"/>
      <c r="S44" s="20"/>
      <c r="T44" s="7">
        <f>T42</f>
        <v>0</v>
      </c>
      <c r="U44" s="7">
        <f>(U42)</f>
        <v>0</v>
      </c>
      <c r="V44" s="7"/>
      <c r="W44" s="7">
        <f>(W42)</f>
        <v>0</v>
      </c>
      <c r="X44" s="7">
        <f>(X42)</f>
        <v>0</v>
      </c>
      <c r="Y44" s="7">
        <f>(Y42)</f>
        <v>0</v>
      </c>
      <c r="Z44" s="7">
        <f>(Z42)</f>
        <v>0</v>
      </c>
      <c r="AA44" s="7">
        <f>(AA42)</f>
        <v>0</v>
      </c>
      <c r="AB44" s="19"/>
      <c r="AC44" s="7">
        <f>AC42</f>
        <v>0</v>
      </c>
      <c r="AD44" s="7">
        <f>AD42</f>
        <v>0</v>
      </c>
      <c r="AE44" s="7">
        <f>AE42</f>
        <v>0</v>
      </c>
      <c r="AF44" s="7"/>
      <c r="AG44" s="7">
        <f t="shared" si="37"/>
        <v>0</v>
      </c>
      <c r="AH44" s="7">
        <f>(H42-I42-T42)</f>
        <v>900</v>
      </c>
      <c r="AI44" s="7"/>
      <c r="AJ44" s="7">
        <f>(AG44)</f>
        <v>0</v>
      </c>
      <c r="AK44" s="7"/>
      <c r="AL44" s="7">
        <f t="shared" si="32"/>
        <v>900</v>
      </c>
      <c r="AM44" s="8">
        <v>0.01</v>
      </c>
      <c r="AN44" s="7">
        <f t="shared" ref="AN44:AN53" si="49">AL44*AM44</f>
        <v>9</v>
      </c>
      <c r="AO44" s="7"/>
      <c r="AP44" s="7">
        <f t="shared" si="33"/>
        <v>9</v>
      </c>
      <c r="AQ44" s="8">
        <v>3.3300000000000003E-2</v>
      </c>
      <c r="AR44" s="7">
        <f t="shared" si="41"/>
        <v>0.29970000000000002</v>
      </c>
      <c r="AS44" s="7">
        <f t="shared" si="42"/>
        <v>8.7003000000000004</v>
      </c>
      <c r="AT44" s="7">
        <f>AT42</f>
        <v>0</v>
      </c>
      <c r="AU44" s="7">
        <f t="shared" si="43"/>
        <v>0</v>
      </c>
      <c r="AV44" s="7">
        <f t="shared" si="34"/>
        <v>8.7003000000000004</v>
      </c>
      <c r="AW44" s="7"/>
      <c r="AX44" s="7"/>
      <c r="AY44" s="7">
        <f t="shared" si="38"/>
        <v>8.7003000000000004</v>
      </c>
      <c r="AZ44" s="9"/>
    </row>
    <row r="45" spans="1:52" x14ac:dyDescent="0.2">
      <c r="E45" s="85">
        <v>123456780012</v>
      </c>
      <c r="F45" s="61" t="s">
        <v>718</v>
      </c>
      <c r="G45" s="6" t="s">
        <v>50</v>
      </c>
      <c r="H45" s="20"/>
      <c r="I45" s="20"/>
      <c r="J45" s="20"/>
      <c r="K45" s="20"/>
      <c r="L45" s="20"/>
      <c r="M45" s="20"/>
      <c r="N45" s="20"/>
      <c r="O45" s="20"/>
      <c r="P45" s="20"/>
      <c r="Q45" s="20"/>
      <c r="R45" s="20"/>
      <c r="S45" s="20"/>
      <c r="T45" s="7">
        <f>T42</f>
        <v>0</v>
      </c>
      <c r="U45" s="7">
        <f t="shared" ref="U45:AA45" si="50">(U44)</f>
        <v>0</v>
      </c>
      <c r="V45" s="7">
        <f t="shared" si="50"/>
        <v>0</v>
      </c>
      <c r="W45" s="7">
        <f t="shared" si="50"/>
        <v>0</v>
      </c>
      <c r="X45" s="7">
        <f t="shared" si="50"/>
        <v>0</v>
      </c>
      <c r="Y45" s="7">
        <f t="shared" si="50"/>
        <v>0</v>
      </c>
      <c r="Z45" s="7">
        <f t="shared" si="50"/>
        <v>0</v>
      </c>
      <c r="AA45" s="7">
        <f t="shared" si="50"/>
        <v>0</v>
      </c>
      <c r="AB45" s="19"/>
      <c r="AC45" s="7">
        <f>AC42</f>
        <v>0</v>
      </c>
      <c r="AD45" s="7">
        <f>AD42</f>
        <v>0</v>
      </c>
      <c r="AE45" s="7">
        <f>AE42</f>
        <v>0</v>
      </c>
      <c r="AF45" s="7"/>
      <c r="AG45" s="7">
        <f t="shared" si="37"/>
        <v>0</v>
      </c>
      <c r="AH45" s="7">
        <f>(H42-I42-T42)</f>
        <v>900</v>
      </c>
      <c r="AI45" s="7"/>
      <c r="AJ45" s="7">
        <f>(AG45)</f>
        <v>0</v>
      </c>
      <c r="AK45" s="7"/>
      <c r="AL45" s="7">
        <f t="shared" si="32"/>
        <v>900</v>
      </c>
      <c r="AM45" s="8">
        <v>1E-3</v>
      </c>
      <c r="AN45" s="7">
        <f t="shared" si="49"/>
        <v>0.9</v>
      </c>
      <c r="AO45" s="7"/>
      <c r="AP45" s="7">
        <f t="shared" si="33"/>
        <v>0.9</v>
      </c>
      <c r="AQ45" s="8">
        <v>3.3300000000000003E-2</v>
      </c>
      <c r="AR45" s="7">
        <f t="shared" si="41"/>
        <v>2.9970000000000004E-2</v>
      </c>
      <c r="AS45" s="7">
        <f t="shared" si="42"/>
        <v>0.87002999999999997</v>
      </c>
      <c r="AT45" s="7">
        <f>AT42</f>
        <v>0</v>
      </c>
      <c r="AU45" s="7">
        <f t="shared" si="43"/>
        <v>0</v>
      </c>
      <c r="AV45" s="7">
        <f t="shared" si="34"/>
        <v>0.87002999999999997</v>
      </c>
      <c r="AW45" s="7"/>
      <c r="AX45" s="7"/>
      <c r="AY45" s="7">
        <f t="shared" si="38"/>
        <v>0.87002999999999997</v>
      </c>
      <c r="AZ45" s="9"/>
    </row>
    <row r="46" spans="1:52" x14ac:dyDescent="0.2">
      <c r="A46" s="50" t="s">
        <v>1652</v>
      </c>
      <c r="B46" s="50" t="s">
        <v>1681</v>
      </c>
      <c r="C46" s="50" t="s">
        <v>137</v>
      </c>
      <c r="D46" s="50" t="s">
        <v>1655</v>
      </c>
      <c r="E46" s="86">
        <v>123456780013</v>
      </c>
      <c r="F46" s="74" t="s">
        <v>107</v>
      </c>
      <c r="G46" s="73" t="s">
        <v>48</v>
      </c>
      <c r="H46" s="75">
        <v>500</v>
      </c>
      <c r="I46" s="75">
        <v>0</v>
      </c>
      <c r="J46" s="75"/>
      <c r="K46" s="75"/>
      <c r="L46" s="75"/>
      <c r="M46" s="75"/>
      <c r="N46" s="75"/>
      <c r="O46" s="75"/>
      <c r="P46" s="75"/>
      <c r="Q46" s="75"/>
      <c r="R46" s="75"/>
      <c r="S46" s="75"/>
      <c r="T46" s="75">
        <f>SUM(J46:R46)</f>
        <v>0</v>
      </c>
      <c r="U46" s="75"/>
      <c r="V46" s="75"/>
      <c r="W46" s="75"/>
      <c r="X46" s="75"/>
      <c r="Y46" s="75"/>
      <c r="Z46" s="75"/>
      <c r="AA46" s="75"/>
      <c r="AB46" s="19"/>
      <c r="AC46" s="75"/>
      <c r="AD46" s="75"/>
      <c r="AE46" s="75"/>
      <c r="AF46" s="75"/>
      <c r="AG46" s="75">
        <f t="shared" ref="AG46:AG48" si="51">SUM(U46:AE46)</f>
        <v>0</v>
      </c>
      <c r="AH46" s="75">
        <f>(H46-I46-T46)</f>
        <v>500</v>
      </c>
      <c r="AI46" s="75"/>
      <c r="AJ46" s="75">
        <f t="shared" ref="AJ46:AJ48" si="52">(AG46)</f>
        <v>0</v>
      </c>
      <c r="AK46" s="75"/>
      <c r="AL46" s="75">
        <f t="shared" si="32"/>
        <v>500</v>
      </c>
      <c r="AM46" s="76">
        <v>2.9000000000000001E-2</v>
      </c>
      <c r="AN46" s="75">
        <f t="shared" si="49"/>
        <v>14.5</v>
      </c>
      <c r="AO46" s="75"/>
      <c r="AP46" s="75">
        <f t="shared" si="33"/>
        <v>14.5</v>
      </c>
      <c r="AQ46" s="76">
        <v>3.3300000000000003E-2</v>
      </c>
      <c r="AR46" s="77">
        <f t="shared" si="41"/>
        <v>0.48285000000000006</v>
      </c>
      <c r="AS46" s="75">
        <f t="shared" si="42"/>
        <v>14.017149999999999</v>
      </c>
      <c r="AT46" s="75"/>
      <c r="AU46" s="75">
        <f t="shared" si="43"/>
        <v>0</v>
      </c>
      <c r="AV46" s="75">
        <f t="shared" si="34"/>
        <v>14.017149999999999</v>
      </c>
      <c r="AW46" s="75"/>
      <c r="AX46" s="75"/>
      <c r="AY46" s="75">
        <f t="shared" si="38"/>
        <v>14.017149999999999</v>
      </c>
      <c r="AZ46" s="75">
        <f>SUM(AY46+AY47+AY48)</f>
        <v>33.351149999999997</v>
      </c>
    </row>
    <row r="47" spans="1:52" x14ac:dyDescent="0.2">
      <c r="E47" s="86">
        <v>123456780013</v>
      </c>
      <c r="F47" s="61" t="s">
        <v>107</v>
      </c>
      <c r="G47" s="6" t="s">
        <v>51</v>
      </c>
      <c r="H47" s="20"/>
      <c r="I47" s="20"/>
      <c r="J47" s="20"/>
      <c r="K47" s="20"/>
      <c r="L47" s="20"/>
      <c r="M47" s="20"/>
      <c r="N47" s="20"/>
      <c r="O47" s="20"/>
      <c r="P47" s="20"/>
      <c r="Q47" s="20"/>
      <c r="R47" s="20"/>
      <c r="S47" s="20"/>
      <c r="T47" s="7">
        <f>(T46)</f>
        <v>0</v>
      </c>
      <c r="U47" s="7"/>
      <c r="V47" s="7"/>
      <c r="W47" s="7"/>
      <c r="X47" s="7"/>
      <c r="Y47" s="7"/>
      <c r="Z47" s="7"/>
      <c r="AA47" s="7"/>
      <c r="AB47" s="7"/>
      <c r="AC47" s="7"/>
      <c r="AD47" s="7"/>
      <c r="AE47" s="7"/>
      <c r="AF47" s="7"/>
      <c r="AG47" s="7">
        <f t="shared" si="51"/>
        <v>0</v>
      </c>
      <c r="AH47" s="7">
        <f>(H46-I46-T46)</f>
        <v>500</v>
      </c>
      <c r="AI47" s="7"/>
      <c r="AJ47" s="7">
        <f t="shared" si="52"/>
        <v>0</v>
      </c>
      <c r="AK47" s="7"/>
      <c r="AL47" s="7">
        <f t="shared" si="32"/>
        <v>500</v>
      </c>
      <c r="AM47" s="8">
        <v>0</v>
      </c>
      <c r="AN47" s="7">
        <f t="shared" si="49"/>
        <v>0</v>
      </c>
      <c r="AO47" s="7"/>
      <c r="AP47" s="7">
        <f t="shared" si="33"/>
        <v>0</v>
      </c>
      <c r="AQ47" s="8">
        <v>0</v>
      </c>
      <c r="AR47" s="17">
        <f t="shared" si="41"/>
        <v>0</v>
      </c>
      <c r="AS47" s="7">
        <f t="shared" si="42"/>
        <v>0</v>
      </c>
      <c r="AT47" s="7">
        <f>(AT46)</f>
        <v>0</v>
      </c>
      <c r="AU47" s="7">
        <f t="shared" si="43"/>
        <v>0</v>
      </c>
      <c r="AV47" s="7">
        <f t="shared" si="34"/>
        <v>0</v>
      </c>
      <c r="AW47" s="7"/>
      <c r="AX47" s="7"/>
      <c r="AY47" s="7">
        <f t="shared" si="38"/>
        <v>0</v>
      </c>
      <c r="AZ47" s="9"/>
    </row>
    <row r="48" spans="1:52" x14ac:dyDescent="0.2">
      <c r="E48" s="86">
        <v>123456780013</v>
      </c>
      <c r="F48" s="61" t="s">
        <v>107</v>
      </c>
      <c r="G48" s="6" t="s">
        <v>52</v>
      </c>
      <c r="H48" s="20"/>
      <c r="I48" s="20"/>
      <c r="J48" s="20"/>
      <c r="K48" s="20"/>
      <c r="L48" s="20"/>
      <c r="M48" s="20"/>
      <c r="N48" s="20"/>
      <c r="O48" s="20"/>
      <c r="P48" s="20"/>
      <c r="Q48" s="20"/>
      <c r="R48" s="20"/>
      <c r="S48" s="20"/>
      <c r="T48" s="7">
        <f>T46</f>
        <v>0</v>
      </c>
      <c r="U48" s="7"/>
      <c r="V48" s="7"/>
      <c r="W48" s="7"/>
      <c r="X48" s="7"/>
      <c r="Y48" s="7"/>
      <c r="Z48" s="7"/>
      <c r="AA48" s="7"/>
      <c r="AB48" s="7"/>
      <c r="AC48" s="7"/>
      <c r="AD48" s="7"/>
      <c r="AE48" s="7"/>
      <c r="AF48" s="7"/>
      <c r="AG48" s="7">
        <f t="shared" si="51"/>
        <v>0</v>
      </c>
      <c r="AH48" s="7">
        <f>(H46-I46-T46)</f>
        <v>500</v>
      </c>
      <c r="AI48" s="7"/>
      <c r="AJ48" s="7">
        <f t="shared" si="52"/>
        <v>0</v>
      </c>
      <c r="AK48" s="7"/>
      <c r="AL48" s="7">
        <f t="shared" si="32"/>
        <v>500</v>
      </c>
      <c r="AM48" s="8">
        <v>0.04</v>
      </c>
      <c r="AN48" s="7">
        <f t="shared" si="49"/>
        <v>20</v>
      </c>
      <c r="AO48" s="7"/>
      <c r="AP48" s="7">
        <f t="shared" si="33"/>
        <v>20</v>
      </c>
      <c r="AQ48" s="8">
        <v>3.3300000000000003E-2</v>
      </c>
      <c r="AR48" s="17">
        <f t="shared" si="41"/>
        <v>0.66600000000000004</v>
      </c>
      <c r="AS48" s="7">
        <f t="shared" si="42"/>
        <v>19.334</v>
      </c>
      <c r="AT48" s="7">
        <f>AT46</f>
        <v>0</v>
      </c>
      <c r="AU48" s="7">
        <f t="shared" si="43"/>
        <v>0</v>
      </c>
      <c r="AV48" s="7">
        <f t="shared" si="34"/>
        <v>19.334</v>
      </c>
      <c r="AW48" s="7"/>
      <c r="AX48" s="7"/>
      <c r="AY48" s="7">
        <f t="shared" si="38"/>
        <v>19.334</v>
      </c>
      <c r="AZ48" s="9"/>
    </row>
    <row r="49" spans="1:52" x14ac:dyDescent="0.2">
      <c r="A49" s="10" t="s">
        <v>118</v>
      </c>
      <c r="C49" s="10" t="s">
        <v>119</v>
      </c>
      <c r="D49" s="10" t="s">
        <v>120</v>
      </c>
      <c r="E49" s="84">
        <v>123456780014</v>
      </c>
      <c r="F49" s="63" t="s">
        <v>726</v>
      </c>
      <c r="G49" s="4" t="s">
        <v>48</v>
      </c>
      <c r="H49" s="3">
        <v>750</v>
      </c>
      <c r="I49" s="3">
        <v>0</v>
      </c>
      <c r="J49" s="3"/>
      <c r="K49" s="3"/>
      <c r="L49" s="3"/>
      <c r="M49" s="3"/>
      <c r="N49" s="3"/>
      <c r="O49" s="3"/>
      <c r="P49" s="3"/>
      <c r="Q49" s="3"/>
      <c r="R49" s="3"/>
      <c r="S49" s="3"/>
      <c r="T49" s="3">
        <f>SUM(J49:R49)</f>
        <v>0</v>
      </c>
      <c r="U49" s="3"/>
      <c r="V49" s="3"/>
      <c r="W49" s="3"/>
      <c r="X49" s="3"/>
      <c r="Y49" s="3"/>
      <c r="Z49" s="3"/>
      <c r="AA49" s="3"/>
      <c r="AB49" s="19"/>
      <c r="AC49" s="3"/>
      <c r="AD49" s="3"/>
      <c r="AE49" s="3"/>
      <c r="AF49" s="3"/>
      <c r="AG49" s="3">
        <f t="shared" si="37"/>
        <v>0</v>
      </c>
      <c r="AH49" s="3">
        <f>(H49-I49-T49)</f>
        <v>750</v>
      </c>
      <c r="AI49" s="3"/>
      <c r="AJ49" s="3">
        <f t="shared" ref="AJ49:AJ54" si="53">(AG49)</f>
        <v>0</v>
      </c>
      <c r="AK49" s="3"/>
      <c r="AL49" s="3">
        <f t="shared" si="32"/>
        <v>750</v>
      </c>
      <c r="AM49" s="5">
        <v>2.9000000000000001E-2</v>
      </c>
      <c r="AN49" s="3">
        <f t="shared" si="49"/>
        <v>21.75</v>
      </c>
      <c r="AO49" s="3"/>
      <c r="AP49" s="3">
        <f t="shared" si="33"/>
        <v>21.75</v>
      </c>
      <c r="AQ49" s="5">
        <v>3.3300000000000003E-2</v>
      </c>
      <c r="AR49" s="3">
        <f t="shared" si="41"/>
        <v>0.72427500000000011</v>
      </c>
      <c r="AS49" s="3">
        <f t="shared" si="42"/>
        <v>21.025725000000001</v>
      </c>
      <c r="AT49" s="3"/>
      <c r="AU49" s="3">
        <f t="shared" si="43"/>
        <v>0</v>
      </c>
      <c r="AV49" s="3">
        <f t="shared" si="34"/>
        <v>21.025725000000001</v>
      </c>
      <c r="AW49" s="3"/>
      <c r="AX49" s="3"/>
      <c r="AY49" s="3">
        <f t="shared" si="38"/>
        <v>21.025725000000001</v>
      </c>
      <c r="AZ49" s="3">
        <f>SUM(AY49+AY50+AY51+AY52)</f>
        <v>34.626000000000005</v>
      </c>
    </row>
    <row r="50" spans="1:52" x14ac:dyDescent="0.2">
      <c r="C50" s="10" t="s">
        <v>119</v>
      </c>
      <c r="E50" s="84">
        <v>123456780014</v>
      </c>
      <c r="F50" s="61" t="s">
        <v>726</v>
      </c>
      <c r="G50" s="6" t="s">
        <v>52</v>
      </c>
      <c r="H50" s="20"/>
      <c r="I50" s="20"/>
      <c r="J50" s="20"/>
      <c r="K50" s="20"/>
      <c r="L50" s="20"/>
      <c r="M50" s="20"/>
      <c r="N50" s="20"/>
      <c r="O50" s="20"/>
      <c r="P50" s="20"/>
      <c r="Q50" s="20"/>
      <c r="R50" s="20"/>
      <c r="S50" s="20"/>
      <c r="T50" s="7">
        <f>(T49)</f>
        <v>0</v>
      </c>
      <c r="U50" s="7"/>
      <c r="V50" s="7"/>
      <c r="W50" s="7"/>
      <c r="X50" s="7"/>
      <c r="Y50" s="7"/>
      <c r="Z50" s="7"/>
      <c r="AA50" s="7"/>
      <c r="AB50" s="7"/>
      <c r="AC50" s="7"/>
      <c r="AD50" s="7"/>
      <c r="AE50" s="7"/>
      <c r="AF50" s="7"/>
      <c r="AG50" s="7">
        <f t="shared" si="37"/>
        <v>0</v>
      </c>
      <c r="AH50" s="7">
        <f>(H49-I49-T49)</f>
        <v>750</v>
      </c>
      <c r="AI50" s="7"/>
      <c r="AJ50" s="7">
        <f t="shared" si="53"/>
        <v>0</v>
      </c>
      <c r="AK50" s="7"/>
      <c r="AL50" s="7">
        <f t="shared" si="32"/>
        <v>750</v>
      </c>
      <c r="AM50" s="8">
        <v>7.4999999999999997E-3</v>
      </c>
      <c r="AN50" s="7">
        <f t="shared" si="49"/>
        <v>5.625</v>
      </c>
      <c r="AO50" s="7"/>
      <c r="AP50" s="7">
        <f t="shared" si="33"/>
        <v>5.625</v>
      </c>
      <c r="AQ50" s="8">
        <v>0</v>
      </c>
      <c r="AR50" s="7">
        <f t="shared" si="41"/>
        <v>0</v>
      </c>
      <c r="AS50" s="7">
        <f t="shared" si="42"/>
        <v>5.625</v>
      </c>
      <c r="AT50" s="7">
        <f>(AT49)</f>
        <v>0</v>
      </c>
      <c r="AU50" s="7">
        <f t="shared" si="43"/>
        <v>0</v>
      </c>
      <c r="AV50" s="7">
        <f t="shared" si="34"/>
        <v>5.625</v>
      </c>
      <c r="AW50" s="7"/>
      <c r="AX50" s="7"/>
      <c r="AY50" s="7">
        <f t="shared" si="38"/>
        <v>5.625</v>
      </c>
      <c r="AZ50" s="9"/>
    </row>
    <row r="51" spans="1:52" x14ac:dyDescent="0.2">
      <c r="E51" s="84">
        <v>123456780014</v>
      </c>
      <c r="F51" s="61" t="s">
        <v>726</v>
      </c>
      <c r="G51" s="6" t="s">
        <v>49</v>
      </c>
      <c r="H51" s="20"/>
      <c r="I51" s="20"/>
      <c r="J51" s="20"/>
      <c r="K51" s="20"/>
      <c r="L51" s="20"/>
      <c r="M51" s="20"/>
      <c r="N51" s="20"/>
      <c r="O51" s="20"/>
      <c r="P51" s="20"/>
      <c r="Q51" s="20"/>
      <c r="R51" s="20"/>
      <c r="S51" s="20"/>
      <c r="T51" s="7">
        <f>T49</f>
        <v>0</v>
      </c>
      <c r="U51" s="7">
        <f>(U49)</f>
        <v>0</v>
      </c>
      <c r="V51" s="7"/>
      <c r="W51" s="7">
        <f>(W49)</f>
        <v>0</v>
      </c>
      <c r="X51" s="7">
        <f>(X49)</f>
        <v>0</v>
      </c>
      <c r="Y51" s="7">
        <f>(Y49)</f>
        <v>0</v>
      </c>
      <c r="Z51" s="7">
        <f>(Z49)</f>
        <v>0</v>
      </c>
      <c r="AA51" s="7">
        <f>(AA49)</f>
        <v>0</v>
      </c>
      <c r="AB51" s="19"/>
      <c r="AC51" s="7">
        <f>AC49</f>
        <v>0</v>
      </c>
      <c r="AD51" s="7">
        <f>AD49</f>
        <v>0</v>
      </c>
      <c r="AE51" s="7">
        <f>(AE49)</f>
        <v>0</v>
      </c>
      <c r="AF51" s="7"/>
      <c r="AG51" s="7">
        <f t="shared" si="37"/>
        <v>0</v>
      </c>
      <c r="AH51" s="7">
        <f>(H49-I49-T49)</f>
        <v>750</v>
      </c>
      <c r="AI51" s="7"/>
      <c r="AJ51" s="7">
        <f t="shared" si="53"/>
        <v>0</v>
      </c>
      <c r="AK51" s="7"/>
      <c r="AL51" s="7">
        <f t="shared" si="32"/>
        <v>750</v>
      </c>
      <c r="AM51" s="8">
        <v>0.01</v>
      </c>
      <c r="AN51" s="7">
        <f t="shared" si="49"/>
        <v>7.5</v>
      </c>
      <c r="AO51" s="7"/>
      <c r="AP51" s="7">
        <f t="shared" si="33"/>
        <v>7.5</v>
      </c>
      <c r="AQ51" s="8">
        <v>3.3300000000000003E-2</v>
      </c>
      <c r="AR51" s="7">
        <f t="shared" si="41"/>
        <v>0.24975000000000003</v>
      </c>
      <c r="AS51" s="7">
        <f t="shared" si="42"/>
        <v>7.2502500000000003</v>
      </c>
      <c r="AT51" s="7">
        <f>AT49</f>
        <v>0</v>
      </c>
      <c r="AU51" s="7">
        <f t="shared" si="43"/>
        <v>0</v>
      </c>
      <c r="AV51" s="7">
        <f t="shared" si="34"/>
        <v>7.2502500000000003</v>
      </c>
      <c r="AW51" s="7"/>
      <c r="AX51" s="7"/>
      <c r="AY51" s="7">
        <f t="shared" si="38"/>
        <v>7.2502500000000003</v>
      </c>
      <c r="AZ51" s="9"/>
    </row>
    <row r="52" spans="1:52" x14ac:dyDescent="0.2">
      <c r="E52" s="84">
        <v>123456780014</v>
      </c>
      <c r="F52" s="61" t="s">
        <v>726</v>
      </c>
      <c r="G52" s="6" t="s">
        <v>50</v>
      </c>
      <c r="H52" s="20"/>
      <c r="I52" s="20"/>
      <c r="J52" s="20"/>
      <c r="K52" s="20"/>
      <c r="L52" s="20"/>
      <c r="M52" s="20"/>
      <c r="N52" s="20"/>
      <c r="O52" s="20"/>
      <c r="P52" s="20"/>
      <c r="Q52" s="20"/>
      <c r="R52" s="20"/>
      <c r="S52" s="20"/>
      <c r="T52" s="7">
        <f>T49</f>
        <v>0</v>
      </c>
      <c r="U52" s="7">
        <f>U49</f>
        <v>0</v>
      </c>
      <c r="V52" s="7">
        <f>(V51)</f>
        <v>0</v>
      </c>
      <c r="W52" s="7">
        <f t="shared" ref="W52:AA52" si="54">W49</f>
        <v>0</v>
      </c>
      <c r="X52" s="7">
        <f t="shared" si="54"/>
        <v>0</v>
      </c>
      <c r="Y52" s="7">
        <f t="shared" si="54"/>
        <v>0</v>
      </c>
      <c r="Z52" s="7">
        <f t="shared" si="54"/>
        <v>0</v>
      </c>
      <c r="AA52" s="7">
        <f t="shared" si="54"/>
        <v>0</v>
      </c>
      <c r="AB52" s="19"/>
      <c r="AC52" s="7">
        <f>AC49</f>
        <v>0</v>
      </c>
      <c r="AD52" s="7">
        <f>AD49</f>
        <v>0</v>
      </c>
      <c r="AE52" s="7">
        <f t="shared" ref="AE52" si="55">AE49</f>
        <v>0</v>
      </c>
      <c r="AF52" s="7"/>
      <c r="AG52" s="7">
        <f t="shared" si="37"/>
        <v>0</v>
      </c>
      <c r="AH52" s="7">
        <f>(H49-I49-T49)</f>
        <v>750</v>
      </c>
      <c r="AI52" s="7"/>
      <c r="AJ52" s="7">
        <f t="shared" si="53"/>
        <v>0</v>
      </c>
      <c r="AK52" s="7"/>
      <c r="AL52" s="7">
        <f t="shared" si="32"/>
        <v>750</v>
      </c>
      <c r="AM52" s="8">
        <v>1E-3</v>
      </c>
      <c r="AN52" s="7">
        <f t="shared" si="49"/>
        <v>0.75</v>
      </c>
      <c r="AO52" s="7"/>
      <c r="AP52" s="7">
        <f t="shared" si="33"/>
        <v>0.75</v>
      </c>
      <c r="AQ52" s="8">
        <v>3.3300000000000003E-2</v>
      </c>
      <c r="AR52" s="7">
        <f t="shared" si="41"/>
        <v>2.4975000000000004E-2</v>
      </c>
      <c r="AS52" s="7">
        <f t="shared" si="42"/>
        <v>0.72502500000000003</v>
      </c>
      <c r="AT52" s="7">
        <f>AT49</f>
        <v>0</v>
      </c>
      <c r="AU52" s="7">
        <f t="shared" si="43"/>
        <v>0</v>
      </c>
      <c r="AV52" s="7">
        <f t="shared" si="34"/>
        <v>0.72502500000000003</v>
      </c>
      <c r="AW52" s="7"/>
      <c r="AX52" s="7"/>
      <c r="AY52" s="7">
        <f t="shared" si="38"/>
        <v>0.72502500000000003</v>
      </c>
      <c r="AZ52" s="9"/>
    </row>
    <row r="53" spans="1:52" x14ac:dyDescent="0.2">
      <c r="A53" s="10" t="s">
        <v>121</v>
      </c>
      <c r="C53" s="10" t="s">
        <v>122</v>
      </c>
      <c r="D53" s="10" t="s">
        <v>123</v>
      </c>
      <c r="E53" s="85">
        <v>123456780015</v>
      </c>
      <c r="F53" s="65" t="s">
        <v>623</v>
      </c>
      <c r="G53" s="22" t="s">
        <v>48</v>
      </c>
      <c r="H53" s="23">
        <v>900</v>
      </c>
      <c r="I53" s="23">
        <v>0</v>
      </c>
      <c r="J53" s="23"/>
      <c r="K53" s="23"/>
      <c r="L53" s="23"/>
      <c r="M53" s="23"/>
      <c r="N53" s="23"/>
      <c r="O53" s="23"/>
      <c r="P53" s="23"/>
      <c r="Q53" s="23"/>
      <c r="R53" s="23"/>
      <c r="S53" s="23"/>
      <c r="T53" s="23">
        <f>SUM(J53:R53)</f>
        <v>0</v>
      </c>
      <c r="U53" s="23"/>
      <c r="V53" s="23"/>
      <c r="W53" s="23"/>
      <c r="X53" s="23"/>
      <c r="Y53" s="23"/>
      <c r="Z53" s="23"/>
      <c r="AA53" s="23"/>
      <c r="AB53" s="19"/>
      <c r="AC53" s="23"/>
      <c r="AD53" s="23"/>
      <c r="AE53" s="23"/>
      <c r="AF53" s="23"/>
      <c r="AG53" s="23">
        <f t="shared" si="37"/>
        <v>0</v>
      </c>
      <c r="AH53" s="23">
        <f>(H53-I53-T53)</f>
        <v>900</v>
      </c>
      <c r="AI53" s="23"/>
      <c r="AJ53" s="23">
        <f t="shared" si="53"/>
        <v>0</v>
      </c>
      <c r="AK53" s="23"/>
      <c r="AL53" s="23">
        <f t="shared" si="32"/>
        <v>900</v>
      </c>
      <c r="AM53" s="24">
        <v>2.9000000000000001E-2</v>
      </c>
      <c r="AN53" s="23">
        <f t="shared" si="49"/>
        <v>26.1</v>
      </c>
      <c r="AO53" s="23"/>
      <c r="AP53" s="23">
        <f t="shared" si="33"/>
        <v>26.1</v>
      </c>
      <c r="AQ53" s="24">
        <v>3.3300000000000003E-2</v>
      </c>
      <c r="AR53" s="23">
        <f t="shared" si="41"/>
        <v>0.86913000000000018</v>
      </c>
      <c r="AS53" s="23">
        <f t="shared" si="42"/>
        <v>25.230870000000003</v>
      </c>
      <c r="AT53" s="23"/>
      <c r="AU53" s="23">
        <f t="shared" si="43"/>
        <v>0</v>
      </c>
      <c r="AV53" s="23">
        <f t="shared" si="34"/>
        <v>25.230870000000003</v>
      </c>
      <c r="AW53" s="23"/>
      <c r="AX53" s="23"/>
      <c r="AY53" s="23">
        <f t="shared" si="38"/>
        <v>25.230870000000003</v>
      </c>
      <c r="AZ53" s="23">
        <f>SUM(AY53+AY54+AY55+AY56)</f>
        <v>37.039950000000005</v>
      </c>
    </row>
    <row r="54" spans="1:52" x14ac:dyDescent="0.2">
      <c r="C54" s="10" t="s">
        <v>122</v>
      </c>
      <c r="E54" s="85">
        <v>123456780015</v>
      </c>
      <c r="F54" s="61" t="s">
        <v>623</v>
      </c>
      <c r="G54" s="6" t="s">
        <v>52</v>
      </c>
      <c r="H54" s="20"/>
      <c r="I54" s="20"/>
      <c r="J54" s="20"/>
      <c r="K54" s="20"/>
      <c r="L54" s="20"/>
      <c r="M54" s="20"/>
      <c r="N54" s="20"/>
      <c r="O54" s="20"/>
      <c r="P54" s="20"/>
      <c r="Q54" s="20"/>
      <c r="R54" s="20"/>
      <c r="S54" s="20"/>
      <c r="T54" s="7">
        <f>(T53)</f>
        <v>0</v>
      </c>
      <c r="U54" s="7"/>
      <c r="V54" s="7"/>
      <c r="W54" s="7"/>
      <c r="X54" s="7"/>
      <c r="Y54" s="7"/>
      <c r="Z54" s="7"/>
      <c r="AA54" s="7"/>
      <c r="AB54" s="7"/>
      <c r="AC54" s="7"/>
      <c r="AD54" s="7"/>
      <c r="AE54" s="7"/>
      <c r="AF54" s="7"/>
      <c r="AG54" s="7">
        <f t="shared" si="37"/>
        <v>0</v>
      </c>
      <c r="AH54" s="7">
        <f>(H53-I53-T53)</f>
        <v>900</v>
      </c>
      <c r="AI54" s="7"/>
      <c r="AJ54" s="7">
        <f t="shared" si="53"/>
        <v>0</v>
      </c>
      <c r="AK54" s="7"/>
      <c r="AL54" s="7">
        <f t="shared" si="32"/>
        <v>900</v>
      </c>
      <c r="AM54" s="27">
        <v>2.5000000000000001E-3</v>
      </c>
      <c r="AN54" s="7">
        <f>AL54*AM54</f>
        <v>2.25</v>
      </c>
      <c r="AO54" s="7"/>
      <c r="AP54" s="7">
        <f t="shared" si="33"/>
        <v>2.25</v>
      </c>
      <c r="AQ54" s="8">
        <v>5.0000000000000001E-3</v>
      </c>
      <c r="AR54" s="7">
        <f t="shared" si="41"/>
        <v>1.125E-2</v>
      </c>
      <c r="AS54" s="7">
        <f t="shared" si="42"/>
        <v>2.23875</v>
      </c>
      <c r="AT54" s="7">
        <f>(AT53)</f>
        <v>0</v>
      </c>
      <c r="AU54" s="7">
        <f t="shared" si="43"/>
        <v>0</v>
      </c>
      <c r="AV54" s="7">
        <f t="shared" si="34"/>
        <v>2.23875</v>
      </c>
      <c r="AW54" s="7"/>
      <c r="AX54" s="7"/>
      <c r="AY54" s="7">
        <f t="shared" si="38"/>
        <v>2.23875</v>
      </c>
      <c r="AZ54" s="9"/>
    </row>
    <row r="55" spans="1:52" x14ac:dyDescent="0.2">
      <c r="E55" s="85">
        <v>123456780015</v>
      </c>
      <c r="F55" s="61" t="s">
        <v>623</v>
      </c>
      <c r="G55" s="6" t="s">
        <v>49</v>
      </c>
      <c r="H55" s="20"/>
      <c r="I55" s="20"/>
      <c r="J55" s="20"/>
      <c r="K55" s="20"/>
      <c r="L55" s="20"/>
      <c r="M55" s="20"/>
      <c r="N55" s="20"/>
      <c r="O55" s="20"/>
      <c r="P55" s="20"/>
      <c r="Q55" s="20"/>
      <c r="R55" s="20"/>
      <c r="S55" s="20"/>
      <c r="T55" s="7">
        <f>T53</f>
        <v>0</v>
      </c>
      <c r="U55" s="7">
        <f>(U53)</f>
        <v>0</v>
      </c>
      <c r="V55" s="7"/>
      <c r="W55" s="7">
        <f>(W53)</f>
        <v>0</v>
      </c>
      <c r="X55" s="7">
        <f>(X53)</f>
        <v>0</v>
      </c>
      <c r="Y55" s="7">
        <f>(Y53)</f>
        <v>0</v>
      </c>
      <c r="Z55" s="7">
        <f>(Z53)</f>
        <v>0</v>
      </c>
      <c r="AA55" s="7">
        <f>(AA53)</f>
        <v>0</v>
      </c>
      <c r="AB55" s="19"/>
      <c r="AC55" s="7">
        <f>AC53</f>
        <v>0</v>
      </c>
      <c r="AD55" s="7">
        <f>AD53</f>
        <v>0</v>
      </c>
      <c r="AE55" s="7">
        <f>AE53</f>
        <v>0</v>
      </c>
      <c r="AF55" s="7"/>
      <c r="AG55" s="7">
        <f t="shared" si="37"/>
        <v>0</v>
      </c>
      <c r="AH55" s="7">
        <f>(H53-I53-T53)</f>
        <v>900</v>
      </c>
      <c r="AI55" s="7"/>
      <c r="AJ55" s="7">
        <f>(AG55)</f>
        <v>0</v>
      </c>
      <c r="AK55" s="7"/>
      <c r="AL55" s="7">
        <f t="shared" si="32"/>
        <v>900</v>
      </c>
      <c r="AM55" s="8">
        <v>0.01</v>
      </c>
      <c r="AN55" s="7">
        <f t="shared" ref="AN55:AN61" si="56">AL55*AM55</f>
        <v>9</v>
      </c>
      <c r="AO55" s="7"/>
      <c r="AP55" s="7">
        <f t="shared" si="33"/>
        <v>9</v>
      </c>
      <c r="AQ55" s="8">
        <v>3.3300000000000003E-2</v>
      </c>
      <c r="AR55" s="7">
        <f t="shared" si="41"/>
        <v>0.29970000000000002</v>
      </c>
      <c r="AS55" s="7">
        <f t="shared" si="42"/>
        <v>8.7003000000000004</v>
      </c>
      <c r="AT55" s="7">
        <f>AT53</f>
        <v>0</v>
      </c>
      <c r="AU55" s="7">
        <f t="shared" si="43"/>
        <v>0</v>
      </c>
      <c r="AV55" s="7">
        <f t="shared" si="34"/>
        <v>8.7003000000000004</v>
      </c>
      <c r="AW55" s="7"/>
      <c r="AX55" s="7"/>
      <c r="AY55" s="7">
        <f t="shared" si="38"/>
        <v>8.7003000000000004</v>
      </c>
      <c r="AZ55" s="9"/>
    </row>
    <row r="56" spans="1:52" x14ac:dyDescent="0.2">
      <c r="E56" s="85">
        <v>123456780015</v>
      </c>
      <c r="F56" s="61" t="s">
        <v>623</v>
      </c>
      <c r="G56" s="6" t="s">
        <v>50</v>
      </c>
      <c r="H56" s="20"/>
      <c r="I56" s="20"/>
      <c r="J56" s="20"/>
      <c r="K56" s="20"/>
      <c r="L56" s="20"/>
      <c r="M56" s="20"/>
      <c r="N56" s="20"/>
      <c r="O56" s="20"/>
      <c r="P56" s="20"/>
      <c r="Q56" s="20"/>
      <c r="R56" s="20"/>
      <c r="S56" s="20"/>
      <c r="T56" s="7">
        <f>T53</f>
        <v>0</v>
      </c>
      <c r="U56" s="7">
        <f t="shared" ref="U56:AA56" si="57">(U55)</f>
        <v>0</v>
      </c>
      <c r="V56" s="7">
        <f t="shared" si="57"/>
        <v>0</v>
      </c>
      <c r="W56" s="7">
        <f t="shared" si="57"/>
        <v>0</v>
      </c>
      <c r="X56" s="7">
        <f t="shared" si="57"/>
        <v>0</v>
      </c>
      <c r="Y56" s="7">
        <f t="shared" si="57"/>
        <v>0</v>
      </c>
      <c r="Z56" s="7">
        <f t="shared" si="57"/>
        <v>0</v>
      </c>
      <c r="AA56" s="7">
        <f t="shared" si="57"/>
        <v>0</v>
      </c>
      <c r="AB56" s="19"/>
      <c r="AC56" s="7">
        <f>AC53</f>
        <v>0</v>
      </c>
      <c r="AD56" s="7">
        <f>AD53</f>
        <v>0</v>
      </c>
      <c r="AE56" s="7">
        <f>AE53</f>
        <v>0</v>
      </c>
      <c r="AF56" s="7"/>
      <c r="AG56" s="7">
        <f t="shared" si="37"/>
        <v>0</v>
      </c>
      <c r="AH56" s="7">
        <f>(H53-I53-T53)</f>
        <v>900</v>
      </c>
      <c r="AI56" s="7"/>
      <c r="AJ56" s="7">
        <f>(AG56)</f>
        <v>0</v>
      </c>
      <c r="AK56" s="7"/>
      <c r="AL56" s="7">
        <f t="shared" si="32"/>
        <v>900</v>
      </c>
      <c r="AM56" s="8">
        <v>1E-3</v>
      </c>
      <c r="AN56" s="7">
        <f t="shared" si="56"/>
        <v>0.9</v>
      </c>
      <c r="AO56" s="7"/>
      <c r="AP56" s="7">
        <f t="shared" si="33"/>
        <v>0.9</v>
      </c>
      <c r="AQ56" s="8">
        <v>3.3300000000000003E-2</v>
      </c>
      <c r="AR56" s="7">
        <f t="shared" si="41"/>
        <v>2.9970000000000004E-2</v>
      </c>
      <c r="AS56" s="7">
        <f t="shared" si="42"/>
        <v>0.87002999999999997</v>
      </c>
      <c r="AT56" s="7">
        <f>AT53</f>
        <v>0</v>
      </c>
      <c r="AU56" s="7">
        <f t="shared" si="43"/>
        <v>0</v>
      </c>
      <c r="AV56" s="7">
        <f t="shared" si="34"/>
        <v>0.87002999999999997</v>
      </c>
      <c r="AW56" s="7"/>
      <c r="AX56" s="7"/>
      <c r="AY56" s="7">
        <f t="shared" si="38"/>
        <v>0.87002999999999997</v>
      </c>
      <c r="AZ56" s="9"/>
    </row>
    <row r="57" spans="1:52" x14ac:dyDescent="0.2">
      <c r="A57" s="10" t="s">
        <v>124</v>
      </c>
      <c r="C57" s="10" t="s">
        <v>125</v>
      </c>
      <c r="D57" s="10" t="s">
        <v>126</v>
      </c>
      <c r="E57" s="87">
        <v>123456780016</v>
      </c>
      <c r="F57" s="63" t="s">
        <v>104</v>
      </c>
      <c r="G57" s="4" t="s">
        <v>48</v>
      </c>
      <c r="H57" s="3">
        <v>750</v>
      </c>
      <c r="I57" s="3">
        <v>0</v>
      </c>
      <c r="J57" s="3"/>
      <c r="K57" s="3"/>
      <c r="L57" s="3"/>
      <c r="M57" s="3"/>
      <c r="N57" s="3"/>
      <c r="O57" s="3"/>
      <c r="P57" s="3"/>
      <c r="Q57" s="3"/>
      <c r="R57" s="3"/>
      <c r="S57" s="3"/>
      <c r="T57" s="3">
        <f>SUM(J57:R57)</f>
        <v>0</v>
      </c>
      <c r="U57" s="3"/>
      <c r="V57" s="3"/>
      <c r="W57" s="3"/>
      <c r="X57" s="3"/>
      <c r="Y57" s="3"/>
      <c r="Z57" s="3"/>
      <c r="AA57" s="3"/>
      <c r="AB57" s="19"/>
      <c r="AC57" s="3"/>
      <c r="AD57" s="3"/>
      <c r="AE57" s="3"/>
      <c r="AF57" s="3"/>
      <c r="AG57" s="3">
        <f t="shared" si="37"/>
        <v>0</v>
      </c>
      <c r="AH57" s="3">
        <f>(H57-I57-T57)</f>
        <v>750</v>
      </c>
      <c r="AI57" s="3"/>
      <c r="AJ57" s="3">
        <f t="shared" ref="AJ57:AJ62" si="58">(AG57)</f>
        <v>0</v>
      </c>
      <c r="AK57" s="3"/>
      <c r="AL57" s="3">
        <f t="shared" ref="AL57:AL104" si="59">(AH57-AI57-AJ57-AK57)</f>
        <v>750</v>
      </c>
      <c r="AM57" s="5">
        <v>2.9000000000000001E-2</v>
      </c>
      <c r="AN57" s="3">
        <f t="shared" si="56"/>
        <v>21.75</v>
      </c>
      <c r="AO57" s="3"/>
      <c r="AP57" s="3">
        <f t="shared" ref="AP57:AP104" si="60">(AN57+AO57)</f>
        <v>21.75</v>
      </c>
      <c r="AQ57" s="5">
        <v>3.3300000000000003E-2</v>
      </c>
      <c r="AR57" s="3">
        <f t="shared" si="41"/>
        <v>0.72427500000000011</v>
      </c>
      <c r="AS57" s="3">
        <f t="shared" si="42"/>
        <v>21.025725000000001</v>
      </c>
      <c r="AT57" s="3"/>
      <c r="AU57" s="3">
        <f t="shared" si="43"/>
        <v>0</v>
      </c>
      <c r="AV57" s="3">
        <f t="shared" ref="AV57:AV104" si="61">(AS57+AU57)</f>
        <v>21.025725000000001</v>
      </c>
      <c r="AW57" s="3"/>
      <c r="AX57" s="3"/>
      <c r="AY57" s="3">
        <f t="shared" si="38"/>
        <v>21.025725000000001</v>
      </c>
      <c r="AZ57" s="3">
        <f>SUM(AY57+AY58+AY59+AY60)</f>
        <v>36.388500000000001</v>
      </c>
    </row>
    <row r="58" spans="1:52" x14ac:dyDescent="0.2">
      <c r="C58" s="10" t="s">
        <v>125</v>
      </c>
      <c r="E58" s="87">
        <v>123456780016</v>
      </c>
      <c r="F58" s="61" t="s">
        <v>104</v>
      </c>
      <c r="G58" s="6" t="s">
        <v>52</v>
      </c>
      <c r="H58" s="20"/>
      <c r="I58" s="20"/>
      <c r="J58" s="20"/>
      <c r="K58" s="20"/>
      <c r="L58" s="20"/>
      <c r="M58" s="20"/>
      <c r="N58" s="20"/>
      <c r="O58" s="20"/>
      <c r="P58" s="20"/>
      <c r="Q58" s="20"/>
      <c r="R58" s="20"/>
      <c r="S58" s="20"/>
      <c r="T58" s="7">
        <f>(T57)</f>
        <v>0</v>
      </c>
      <c r="U58" s="7"/>
      <c r="V58" s="7"/>
      <c r="W58" s="7"/>
      <c r="X58" s="7"/>
      <c r="Y58" s="7"/>
      <c r="Z58" s="7"/>
      <c r="AA58" s="7"/>
      <c r="AB58" s="7"/>
      <c r="AC58" s="7"/>
      <c r="AD58" s="7"/>
      <c r="AE58" s="7"/>
      <c r="AF58" s="7"/>
      <c r="AG58" s="7">
        <f t="shared" si="37"/>
        <v>0</v>
      </c>
      <c r="AH58" s="7">
        <f>(H57-I57-T57)</f>
        <v>750</v>
      </c>
      <c r="AI58" s="7"/>
      <c r="AJ58" s="7">
        <f t="shared" si="58"/>
        <v>0</v>
      </c>
      <c r="AK58" s="7"/>
      <c r="AL58" s="7">
        <f t="shared" si="59"/>
        <v>750</v>
      </c>
      <c r="AM58" s="8">
        <v>9.8499999999999994E-3</v>
      </c>
      <c r="AN58" s="7">
        <f t="shared" si="56"/>
        <v>7.3874999999999993</v>
      </c>
      <c r="AO58" s="7"/>
      <c r="AP58" s="7">
        <f t="shared" si="60"/>
        <v>7.3874999999999993</v>
      </c>
      <c r="AQ58" s="8">
        <v>0</v>
      </c>
      <c r="AR58" s="7">
        <f t="shared" si="41"/>
        <v>0</v>
      </c>
      <c r="AS58" s="7">
        <f t="shared" si="42"/>
        <v>7.3874999999999993</v>
      </c>
      <c r="AT58" s="7">
        <f>(AT57)</f>
        <v>0</v>
      </c>
      <c r="AU58" s="7">
        <f t="shared" si="43"/>
        <v>0</v>
      </c>
      <c r="AV58" s="7">
        <f t="shared" si="61"/>
        <v>7.3874999999999993</v>
      </c>
      <c r="AW58" s="7"/>
      <c r="AX58" s="7"/>
      <c r="AY58" s="7">
        <f t="shared" si="38"/>
        <v>7.3874999999999993</v>
      </c>
      <c r="AZ58" s="9"/>
    </row>
    <row r="59" spans="1:52" x14ac:dyDescent="0.2">
      <c r="E59" s="87">
        <v>123456780016</v>
      </c>
      <c r="F59" s="61" t="s">
        <v>104</v>
      </c>
      <c r="G59" s="6" t="s">
        <v>49</v>
      </c>
      <c r="H59" s="20"/>
      <c r="I59" s="20"/>
      <c r="J59" s="20"/>
      <c r="K59" s="20"/>
      <c r="L59" s="20"/>
      <c r="M59" s="20"/>
      <c r="N59" s="20"/>
      <c r="O59" s="20"/>
      <c r="P59" s="20"/>
      <c r="Q59" s="20"/>
      <c r="R59" s="20"/>
      <c r="S59" s="20"/>
      <c r="T59" s="7">
        <f>T57</f>
        <v>0</v>
      </c>
      <c r="U59" s="7">
        <f>(U57)</f>
        <v>0</v>
      </c>
      <c r="V59" s="7"/>
      <c r="W59" s="7">
        <f>(W57)</f>
        <v>0</v>
      </c>
      <c r="X59" s="7">
        <f>(X57)</f>
        <v>0</v>
      </c>
      <c r="Y59" s="7">
        <f>(Y57)</f>
        <v>0</v>
      </c>
      <c r="Z59" s="7">
        <f>(Z57)</f>
        <v>0</v>
      </c>
      <c r="AA59" s="7">
        <f>(AA57)</f>
        <v>0</v>
      </c>
      <c r="AB59" s="19"/>
      <c r="AC59" s="7">
        <f>AC57</f>
        <v>0</v>
      </c>
      <c r="AD59" s="7">
        <f>AD57</f>
        <v>0</v>
      </c>
      <c r="AE59" s="7">
        <f>(AE57)</f>
        <v>0</v>
      </c>
      <c r="AF59" s="7"/>
      <c r="AG59" s="7">
        <f t="shared" si="37"/>
        <v>0</v>
      </c>
      <c r="AH59" s="7">
        <f>(H57-I57-T57)</f>
        <v>750</v>
      </c>
      <c r="AI59" s="7"/>
      <c r="AJ59" s="7">
        <f t="shared" si="58"/>
        <v>0</v>
      </c>
      <c r="AK59" s="7"/>
      <c r="AL59" s="7">
        <f t="shared" si="59"/>
        <v>750</v>
      </c>
      <c r="AM59" s="8">
        <v>0.01</v>
      </c>
      <c r="AN59" s="7">
        <f t="shared" si="56"/>
        <v>7.5</v>
      </c>
      <c r="AO59" s="7"/>
      <c r="AP59" s="7">
        <f t="shared" si="60"/>
        <v>7.5</v>
      </c>
      <c r="AQ59" s="8">
        <v>3.3300000000000003E-2</v>
      </c>
      <c r="AR59" s="7">
        <f t="shared" si="41"/>
        <v>0.24975000000000003</v>
      </c>
      <c r="AS59" s="7">
        <f t="shared" si="42"/>
        <v>7.2502500000000003</v>
      </c>
      <c r="AT59" s="7">
        <f>AT57</f>
        <v>0</v>
      </c>
      <c r="AU59" s="7">
        <f t="shared" si="43"/>
        <v>0</v>
      </c>
      <c r="AV59" s="7">
        <f t="shared" si="61"/>
        <v>7.2502500000000003</v>
      </c>
      <c r="AW59" s="7"/>
      <c r="AX59" s="7"/>
      <c r="AY59" s="7">
        <f t="shared" si="38"/>
        <v>7.2502500000000003</v>
      </c>
      <c r="AZ59" s="9"/>
    </row>
    <row r="60" spans="1:52" x14ac:dyDescent="0.2">
      <c r="E60" s="87">
        <v>123456780016</v>
      </c>
      <c r="F60" s="61" t="s">
        <v>104</v>
      </c>
      <c r="G60" s="6" t="s">
        <v>50</v>
      </c>
      <c r="H60" s="20"/>
      <c r="I60" s="20"/>
      <c r="J60" s="20"/>
      <c r="K60" s="20"/>
      <c r="L60" s="20"/>
      <c r="M60" s="20"/>
      <c r="N60" s="20"/>
      <c r="O60" s="20"/>
      <c r="P60" s="20"/>
      <c r="Q60" s="20"/>
      <c r="R60" s="20"/>
      <c r="S60" s="20"/>
      <c r="T60" s="7">
        <f>T57</f>
        <v>0</v>
      </c>
      <c r="U60" s="7">
        <f>U57</f>
        <v>0</v>
      </c>
      <c r="V60" s="7">
        <f>(V59)</f>
        <v>0</v>
      </c>
      <c r="W60" s="7">
        <f t="shared" ref="W60:AA60" si="62">W57</f>
        <v>0</v>
      </c>
      <c r="X60" s="7">
        <f t="shared" si="62"/>
        <v>0</v>
      </c>
      <c r="Y60" s="7">
        <f t="shared" si="62"/>
        <v>0</v>
      </c>
      <c r="Z60" s="7">
        <f t="shared" si="62"/>
        <v>0</v>
      </c>
      <c r="AA60" s="7">
        <f t="shared" si="62"/>
        <v>0</v>
      </c>
      <c r="AB60" s="19"/>
      <c r="AC60" s="7">
        <f>AC57</f>
        <v>0</v>
      </c>
      <c r="AD60" s="7">
        <f>AD57</f>
        <v>0</v>
      </c>
      <c r="AE60" s="7">
        <f t="shared" ref="AE60" si="63">AE57</f>
        <v>0</v>
      </c>
      <c r="AF60" s="7"/>
      <c r="AG60" s="7">
        <f t="shared" si="37"/>
        <v>0</v>
      </c>
      <c r="AH60" s="7">
        <f>(H57-I57-T57)</f>
        <v>750</v>
      </c>
      <c r="AI60" s="7"/>
      <c r="AJ60" s="7">
        <f t="shared" si="58"/>
        <v>0</v>
      </c>
      <c r="AK60" s="7"/>
      <c r="AL60" s="7">
        <f t="shared" si="59"/>
        <v>750</v>
      </c>
      <c r="AM60" s="8">
        <v>1E-3</v>
      </c>
      <c r="AN60" s="7">
        <f t="shared" si="56"/>
        <v>0.75</v>
      </c>
      <c r="AO60" s="7"/>
      <c r="AP60" s="7">
        <f t="shared" si="60"/>
        <v>0.75</v>
      </c>
      <c r="AQ60" s="8">
        <v>3.3300000000000003E-2</v>
      </c>
      <c r="AR60" s="7">
        <f t="shared" si="41"/>
        <v>2.4975000000000004E-2</v>
      </c>
      <c r="AS60" s="7">
        <f t="shared" si="42"/>
        <v>0.72502500000000003</v>
      </c>
      <c r="AT60" s="7">
        <f>AT57</f>
        <v>0</v>
      </c>
      <c r="AU60" s="7">
        <f t="shared" si="43"/>
        <v>0</v>
      </c>
      <c r="AV60" s="7">
        <f t="shared" si="61"/>
        <v>0.72502500000000003</v>
      </c>
      <c r="AW60" s="7"/>
      <c r="AX60" s="7"/>
      <c r="AY60" s="7">
        <f t="shared" si="38"/>
        <v>0.72502500000000003</v>
      </c>
      <c r="AZ60" s="9"/>
    </row>
    <row r="61" spans="1:52" x14ac:dyDescent="0.2">
      <c r="A61" s="10" t="s">
        <v>127</v>
      </c>
      <c r="C61" s="10" t="s">
        <v>128</v>
      </c>
      <c r="D61" s="10" t="s">
        <v>129</v>
      </c>
      <c r="E61" s="88">
        <v>123456780017</v>
      </c>
      <c r="F61" s="65" t="s">
        <v>1411</v>
      </c>
      <c r="G61" s="22" t="s">
        <v>48</v>
      </c>
      <c r="H61" s="23">
        <v>900</v>
      </c>
      <c r="I61" s="23">
        <v>0</v>
      </c>
      <c r="J61" s="23"/>
      <c r="K61" s="23"/>
      <c r="L61" s="23"/>
      <c r="M61" s="23"/>
      <c r="N61" s="23"/>
      <c r="O61" s="23"/>
      <c r="P61" s="23"/>
      <c r="Q61" s="23"/>
      <c r="R61" s="23"/>
      <c r="S61" s="23"/>
      <c r="T61" s="23">
        <f>SUM(J61:R61)</f>
        <v>0</v>
      </c>
      <c r="U61" s="23"/>
      <c r="V61" s="23"/>
      <c r="W61" s="23"/>
      <c r="X61" s="23"/>
      <c r="Y61" s="23"/>
      <c r="Z61" s="23"/>
      <c r="AA61" s="23"/>
      <c r="AB61" s="19"/>
      <c r="AC61" s="23"/>
      <c r="AD61" s="23"/>
      <c r="AE61" s="23"/>
      <c r="AF61" s="23"/>
      <c r="AG61" s="23">
        <f t="shared" ref="AG61:AG108" si="64">SUM(U61:AE61)</f>
        <v>0</v>
      </c>
      <c r="AH61" s="23">
        <f>(H61-I61-T61)</f>
        <v>900</v>
      </c>
      <c r="AI61" s="23"/>
      <c r="AJ61" s="23">
        <f t="shared" si="58"/>
        <v>0</v>
      </c>
      <c r="AK61" s="23"/>
      <c r="AL61" s="23">
        <f t="shared" si="59"/>
        <v>900</v>
      </c>
      <c r="AM61" s="24">
        <v>2.9000000000000001E-2</v>
      </c>
      <c r="AN61" s="23">
        <f t="shared" si="56"/>
        <v>26.1</v>
      </c>
      <c r="AO61" s="23"/>
      <c r="AP61" s="23">
        <f t="shared" si="60"/>
        <v>26.1</v>
      </c>
      <c r="AQ61" s="24">
        <v>3.3300000000000003E-2</v>
      </c>
      <c r="AR61" s="23">
        <f t="shared" si="41"/>
        <v>0.86913000000000018</v>
      </c>
      <c r="AS61" s="23">
        <f t="shared" si="42"/>
        <v>25.230870000000003</v>
      </c>
      <c r="AT61" s="23"/>
      <c r="AU61" s="23">
        <f t="shared" si="43"/>
        <v>0</v>
      </c>
      <c r="AV61" s="23">
        <f t="shared" si="61"/>
        <v>25.230870000000003</v>
      </c>
      <c r="AW61" s="23"/>
      <c r="AX61" s="23"/>
      <c r="AY61" s="23">
        <f t="shared" ref="AY61:AY108" si="65">(AV61+AW61+AX61)</f>
        <v>25.230870000000003</v>
      </c>
      <c r="AZ61" s="23">
        <f>SUM(AY61+AY62+AY63)</f>
        <v>34.891200000000005</v>
      </c>
    </row>
    <row r="62" spans="1:52" x14ac:dyDescent="0.2">
      <c r="C62" s="10" t="s">
        <v>128</v>
      </c>
      <c r="E62" s="88">
        <v>123456780017</v>
      </c>
      <c r="F62" s="61" t="s">
        <v>1411</v>
      </c>
      <c r="G62" s="6" t="s">
        <v>52</v>
      </c>
      <c r="H62" s="20"/>
      <c r="I62" s="20"/>
      <c r="J62" s="20"/>
      <c r="K62" s="20"/>
      <c r="L62" s="20"/>
      <c r="M62" s="20"/>
      <c r="N62" s="20"/>
      <c r="O62" s="20"/>
      <c r="P62" s="20"/>
      <c r="Q62" s="20"/>
      <c r="R62" s="20"/>
      <c r="S62" s="20"/>
      <c r="T62" s="7">
        <f>(T61)</f>
        <v>0</v>
      </c>
      <c r="U62" s="7"/>
      <c r="V62" s="7"/>
      <c r="W62" s="7"/>
      <c r="X62" s="7"/>
      <c r="Y62" s="7"/>
      <c r="Z62" s="7"/>
      <c r="AA62" s="7"/>
      <c r="AB62" s="7"/>
      <c r="AC62" s="7"/>
      <c r="AD62" s="7"/>
      <c r="AE62" s="7"/>
      <c r="AF62" s="7"/>
      <c r="AG62" s="7">
        <f t="shared" si="64"/>
        <v>0</v>
      </c>
      <c r="AH62" s="7">
        <f>(H61-I61-T61)</f>
        <v>900</v>
      </c>
      <c r="AI62" s="7"/>
      <c r="AJ62" s="7">
        <f t="shared" si="58"/>
        <v>0</v>
      </c>
      <c r="AK62" s="7"/>
      <c r="AL62" s="7">
        <f t="shared" si="59"/>
        <v>900</v>
      </c>
      <c r="AM62" s="27">
        <v>0.01</v>
      </c>
      <c r="AN62" s="7">
        <f>AL62*AM62</f>
        <v>9</v>
      </c>
      <c r="AO62" s="7"/>
      <c r="AP62" s="7">
        <f t="shared" si="60"/>
        <v>9</v>
      </c>
      <c r="AQ62" s="8">
        <v>2.3300000000000001E-2</v>
      </c>
      <c r="AR62" s="7">
        <f t="shared" si="41"/>
        <v>0.2097</v>
      </c>
      <c r="AS62" s="7">
        <f t="shared" si="42"/>
        <v>8.7903000000000002</v>
      </c>
      <c r="AT62" s="7">
        <f>(AT61)</f>
        <v>0</v>
      </c>
      <c r="AU62" s="7">
        <f t="shared" si="43"/>
        <v>0</v>
      </c>
      <c r="AV62" s="7">
        <f t="shared" si="61"/>
        <v>8.7903000000000002</v>
      </c>
      <c r="AW62" s="7"/>
      <c r="AX62" s="7"/>
      <c r="AY62" s="7">
        <f t="shared" si="65"/>
        <v>8.7903000000000002</v>
      </c>
      <c r="AZ62" s="9"/>
    </row>
    <row r="63" spans="1:52" x14ac:dyDescent="0.2">
      <c r="E63" s="88">
        <v>123456780017</v>
      </c>
      <c r="F63" s="61" t="s">
        <v>1411</v>
      </c>
      <c r="G63" s="6" t="s">
        <v>50</v>
      </c>
      <c r="H63" s="20"/>
      <c r="I63" s="20"/>
      <c r="J63" s="20"/>
      <c r="K63" s="20"/>
      <c r="L63" s="20"/>
      <c r="M63" s="20"/>
      <c r="N63" s="20"/>
      <c r="O63" s="20"/>
      <c r="P63" s="20"/>
      <c r="Q63" s="20"/>
      <c r="R63" s="20"/>
      <c r="S63" s="20"/>
      <c r="T63" s="7">
        <f>T61</f>
        <v>0</v>
      </c>
      <c r="U63" s="7">
        <f t="shared" ref="U63:AA63" si="66">(U61)</f>
        <v>0</v>
      </c>
      <c r="V63" s="7">
        <f t="shared" si="66"/>
        <v>0</v>
      </c>
      <c r="W63" s="7">
        <f t="shared" si="66"/>
        <v>0</v>
      </c>
      <c r="X63" s="7">
        <f t="shared" si="66"/>
        <v>0</v>
      </c>
      <c r="Y63" s="7">
        <f t="shared" si="66"/>
        <v>0</v>
      </c>
      <c r="Z63" s="7">
        <f t="shared" si="66"/>
        <v>0</v>
      </c>
      <c r="AA63" s="7">
        <f t="shared" si="66"/>
        <v>0</v>
      </c>
      <c r="AB63" s="19"/>
      <c r="AC63" s="7">
        <f>AC61</f>
        <v>0</v>
      </c>
      <c r="AD63" s="7">
        <f>AD61</f>
        <v>0</v>
      </c>
      <c r="AE63" s="7">
        <f>AE61</f>
        <v>0</v>
      </c>
      <c r="AF63" s="7"/>
      <c r="AG63" s="7">
        <f t="shared" si="64"/>
        <v>0</v>
      </c>
      <c r="AH63" s="7">
        <f>(H61-I61-T61)</f>
        <v>900</v>
      </c>
      <c r="AI63" s="7"/>
      <c r="AJ63" s="7">
        <f>(AG63)</f>
        <v>0</v>
      </c>
      <c r="AK63" s="7"/>
      <c r="AL63" s="7">
        <f t="shared" si="59"/>
        <v>900</v>
      </c>
      <c r="AM63" s="8">
        <v>1E-3</v>
      </c>
      <c r="AN63" s="7">
        <f t="shared" ref="AN63:AN66" si="67">AL63*AM63</f>
        <v>0.9</v>
      </c>
      <c r="AO63" s="7"/>
      <c r="AP63" s="7">
        <f t="shared" si="60"/>
        <v>0.9</v>
      </c>
      <c r="AQ63" s="8">
        <v>3.3300000000000003E-2</v>
      </c>
      <c r="AR63" s="7">
        <f t="shared" si="41"/>
        <v>2.9970000000000004E-2</v>
      </c>
      <c r="AS63" s="7">
        <f t="shared" si="42"/>
        <v>0.87002999999999997</v>
      </c>
      <c r="AT63" s="7">
        <f>AT61</f>
        <v>0</v>
      </c>
      <c r="AU63" s="7">
        <f t="shared" si="43"/>
        <v>0</v>
      </c>
      <c r="AV63" s="7">
        <f t="shared" si="61"/>
        <v>0.87002999999999997</v>
      </c>
      <c r="AW63" s="7"/>
      <c r="AX63" s="7"/>
      <c r="AY63" s="7">
        <f t="shared" si="65"/>
        <v>0.87002999999999997</v>
      </c>
      <c r="AZ63" s="9"/>
    </row>
    <row r="64" spans="1:52" x14ac:dyDescent="0.2">
      <c r="A64" s="10" t="s">
        <v>130</v>
      </c>
      <c r="C64" s="10" t="s">
        <v>131</v>
      </c>
      <c r="D64" s="10" t="s">
        <v>132</v>
      </c>
      <c r="E64" s="87">
        <v>123456780018</v>
      </c>
      <c r="F64" s="63" t="s">
        <v>1507</v>
      </c>
      <c r="G64" s="4" t="s">
        <v>48</v>
      </c>
      <c r="H64" s="3">
        <v>750</v>
      </c>
      <c r="I64" s="3">
        <v>0</v>
      </c>
      <c r="J64" s="3"/>
      <c r="K64" s="3"/>
      <c r="L64" s="3"/>
      <c r="M64" s="3"/>
      <c r="N64" s="3"/>
      <c r="O64" s="3"/>
      <c r="P64" s="3"/>
      <c r="Q64" s="3"/>
      <c r="R64" s="3"/>
      <c r="S64" s="3"/>
      <c r="T64" s="3">
        <f>SUM(J64:R64)</f>
        <v>0</v>
      </c>
      <c r="U64" s="3"/>
      <c r="V64" s="3"/>
      <c r="W64" s="3"/>
      <c r="X64" s="3"/>
      <c r="Y64" s="3"/>
      <c r="Z64" s="3"/>
      <c r="AA64" s="3"/>
      <c r="AB64" s="19"/>
      <c r="AC64" s="3"/>
      <c r="AD64" s="3"/>
      <c r="AE64" s="3"/>
      <c r="AF64" s="3"/>
      <c r="AG64" s="3">
        <f t="shared" si="64"/>
        <v>0</v>
      </c>
      <c r="AH64" s="3">
        <f>(H64-I64-T64)</f>
        <v>750</v>
      </c>
      <c r="AI64" s="3"/>
      <c r="AJ64" s="3">
        <f t="shared" ref="AJ64:AJ67" si="68">(AG64)</f>
        <v>0</v>
      </c>
      <c r="AK64" s="3"/>
      <c r="AL64" s="3">
        <f t="shared" si="59"/>
        <v>750</v>
      </c>
      <c r="AM64" s="5">
        <v>2.9000000000000001E-2</v>
      </c>
      <c r="AN64" s="3">
        <f t="shared" si="67"/>
        <v>21.75</v>
      </c>
      <c r="AO64" s="3"/>
      <c r="AP64" s="3">
        <f t="shared" si="60"/>
        <v>21.75</v>
      </c>
      <c r="AQ64" s="5">
        <v>3.3300000000000003E-2</v>
      </c>
      <c r="AR64" s="3">
        <f t="shared" si="41"/>
        <v>0.72427500000000011</v>
      </c>
      <c r="AS64" s="3">
        <f t="shared" si="42"/>
        <v>21.025725000000001</v>
      </c>
      <c r="AT64" s="3"/>
      <c r="AU64" s="3">
        <f t="shared" si="43"/>
        <v>0</v>
      </c>
      <c r="AV64" s="3">
        <f t="shared" si="61"/>
        <v>21.025725000000001</v>
      </c>
      <c r="AW64" s="3"/>
      <c r="AX64" s="3"/>
      <c r="AY64" s="3">
        <f t="shared" si="65"/>
        <v>21.025725000000001</v>
      </c>
      <c r="AZ64" s="3">
        <f>SUM(AY64+AY65)</f>
        <v>30.451050000000002</v>
      </c>
    </row>
    <row r="65" spans="1:52" x14ac:dyDescent="0.2">
      <c r="C65" s="10" t="s">
        <v>131</v>
      </c>
      <c r="E65" s="87">
        <v>123456780018</v>
      </c>
      <c r="F65" s="61" t="s">
        <v>1507</v>
      </c>
      <c r="G65" s="6" t="s">
        <v>52</v>
      </c>
      <c r="H65" s="20"/>
      <c r="I65" s="20"/>
      <c r="J65" s="20"/>
      <c r="K65" s="20"/>
      <c r="L65" s="20"/>
      <c r="M65" s="20"/>
      <c r="N65" s="20"/>
      <c r="O65" s="20"/>
      <c r="P65" s="20"/>
      <c r="Q65" s="20"/>
      <c r="R65" s="20"/>
      <c r="S65" s="20"/>
      <c r="T65" s="7">
        <f>(T64)</f>
        <v>0</v>
      </c>
      <c r="U65" s="7"/>
      <c r="V65" s="7"/>
      <c r="W65" s="7"/>
      <c r="X65" s="7"/>
      <c r="Y65" s="7"/>
      <c r="Z65" s="7"/>
      <c r="AA65" s="7"/>
      <c r="AB65" s="7"/>
      <c r="AC65" s="7"/>
      <c r="AD65" s="7"/>
      <c r="AE65" s="7"/>
      <c r="AF65" s="7"/>
      <c r="AG65" s="7">
        <f t="shared" si="64"/>
        <v>0</v>
      </c>
      <c r="AH65" s="7">
        <f>(H64-I64-T64)</f>
        <v>750</v>
      </c>
      <c r="AI65" s="7"/>
      <c r="AJ65" s="7">
        <f t="shared" si="68"/>
        <v>0</v>
      </c>
      <c r="AK65" s="7"/>
      <c r="AL65" s="7">
        <f t="shared" si="59"/>
        <v>750</v>
      </c>
      <c r="AM65" s="8">
        <v>1.2999999999999999E-2</v>
      </c>
      <c r="AN65" s="7">
        <f t="shared" si="67"/>
        <v>9.75</v>
      </c>
      <c r="AO65" s="7"/>
      <c r="AP65" s="7">
        <f t="shared" si="60"/>
        <v>9.75</v>
      </c>
      <c r="AQ65" s="8">
        <v>3.3300000000000003E-2</v>
      </c>
      <c r="AR65" s="7">
        <f t="shared" si="41"/>
        <v>0.32467500000000005</v>
      </c>
      <c r="AS65" s="7">
        <f t="shared" si="42"/>
        <v>9.4253250000000008</v>
      </c>
      <c r="AT65" s="7">
        <f>(AT64)</f>
        <v>0</v>
      </c>
      <c r="AU65" s="7">
        <f t="shared" si="43"/>
        <v>0</v>
      </c>
      <c r="AV65" s="7">
        <f t="shared" si="61"/>
        <v>9.4253250000000008</v>
      </c>
      <c r="AW65" s="7"/>
      <c r="AX65" s="7"/>
      <c r="AY65" s="7">
        <f t="shared" si="65"/>
        <v>9.4253250000000008</v>
      </c>
      <c r="AZ65" s="9"/>
    </row>
    <row r="66" spans="1:52" x14ac:dyDescent="0.2">
      <c r="A66" s="10" t="s">
        <v>133</v>
      </c>
      <c r="C66" s="10" t="s">
        <v>134</v>
      </c>
      <c r="D66" s="10" t="s">
        <v>135</v>
      </c>
      <c r="E66" s="88">
        <v>123456780019</v>
      </c>
      <c r="F66" s="65" t="s">
        <v>693</v>
      </c>
      <c r="G66" s="22" t="s">
        <v>48</v>
      </c>
      <c r="H66" s="23">
        <v>900</v>
      </c>
      <c r="I66" s="23">
        <v>0</v>
      </c>
      <c r="J66" s="23"/>
      <c r="K66" s="23"/>
      <c r="L66" s="23"/>
      <c r="M66" s="23"/>
      <c r="N66" s="23"/>
      <c r="O66" s="23"/>
      <c r="P66" s="23"/>
      <c r="Q66" s="23"/>
      <c r="R66" s="23"/>
      <c r="S66" s="23"/>
      <c r="T66" s="23">
        <f>SUM(J66:R66)</f>
        <v>0</v>
      </c>
      <c r="U66" s="23"/>
      <c r="V66" s="23"/>
      <c r="W66" s="23"/>
      <c r="X66" s="23"/>
      <c r="Y66" s="23"/>
      <c r="Z66" s="23"/>
      <c r="AA66" s="23"/>
      <c r="AB66" s="19"/>
      <c r="AC66" s="23"/>
      <c r="AD66" s="23"/>
      <c r="AE66" s="23"/>
      <c r="AF66" s="23"/>
      <c r="AG66" s="23">
        <f t="shared" si="64"/>
        <v>0</v>
      </c>
      <c r="AH66" s="23">
        <f>(H66-I66-T66)</f>
        <v>900</v>
      </c>
      <c r="AI66" s="23"/>
      <c r="AJ66" s="23">
        <f t="shared" si="68"/>
        <v>0</v>
      </c>
      <c r="AK66" s="23"/>
      <c r="AL66" s="23">
        <f t="shared" si="59"/>
        <v>900</v>
      </c>
      <c r="AM66" s="24">
        <v>2.9000000000000001E-2</v>
      </c>
      <c r="AN66" s="23">
        <f t="shared" si="67"/>
        <v>26.1</v>
      </c>
      <c r="AO66" s="23"/>
      <c r="AP66" s="23">
        <f t="shared" si="60"/>
        <v>26.1</v>
      </c>
      <c r="AQ66" s="24">
        <v>3.3300000000000003E-2</v>
      </c>
      <c r="AR66" s="23">
        <f t="shared" si="41"/>
        <v>0.86913000000000018</v>
      </c>
      <c r="AS66" s="23">
        <f t="shared" si="42"/>
        <v>25.230870000000003</v>
      </c>
      <c r="AT66" s="23"/>
      <c r="AU66" s="23">
        <f t="shared" si="43"/>
        <v>0</v>
      </c>
      <c r="AV66" s="23">
        <f t="shared" si="61"/>
        <v>25.230870000000003</v>
      </c>
      <c r="AW66" s="23"/>
      <c r="AX66" s="23"/>
      <c r="AY66" s="23">
        <f t="shared" si="65"/>
        <v>25.230870000000003</v>
      </c>
      <c r="AZ66" s="23">
        <f>SUM(AY66+AY67+AY68+AY69)</f>
        <v>39.151350000000001</v>
      </c>
    </row>
    <row r="67" spans="1:52" x14ac:dyDescent="0.2">
      <c r="C67" s="10" t="s">
        <v>134</v>
      </c>
      <c r="E67" s="88">
        <v>123456780019</v>
      </c>
      <c r="F67" s="61" t="s">
        <v>693</v>
      </c>
      <c r="G67" s="6" t="s">
        <v>52</v>
      </c>
      <c r="H67" s="20"/>
      <c r="I67" s="20"/>
      <c r="J67" s="20"/>
      <c r="K67" s="20"/>
      <c r="L67" s="20"/>
      <c r="M67" s="20"/>
      <c r="N67" s="20"/>
      <c r="O67" s="20"/>
      <c r="P67" s="20"/>
      <c r="Q67" s="20"/>
      <c r="R67" s="20"/>
      <c r="S67" s="20"/>
      <c r="T67" s="7">
        <f>(T66)</f>
        <v>0</v>
      </c>
      <c r="U67" s="7"/>
      <c r="V67" s="7"/>
      <c r="W67" s="7"/>
      <c r="X67" s="7"/>
      <c r="Y67" s="7"/>
      <c r="Z67" s="7"/>
      <c r="AA67" s="7"/>
      <c r="AB67" s="7"/>
      <c r="AC67" s="7"/>
      <c r="AD67" s="7"/>
      <c r="AE67" s="7"/>
      <c r="AF67" s="7"/>
      <c r="AG67" s="7">
        <f t="shared" si="64"/>
        <v>0</v>
      </c>
      <c r="AH67" s="7">
        <f>(H66-I66-T66)</f>
        <v>900</v>
      </c>
      <c r="AI67" s="7"/>
      <c r="AJ67" s="7">
        <f t="shared" si="68"/>
        <v>0</v>
      </c>
      <c r="AK67" s="7"/>
      <c r="AL67" s="7">
        <f t="shared" si="59"/>
        <v>900</v>
      </c>
      <c r="AM67" s="27">
        <v>5.0000000000000001E-3</v>
      </c>
      <c r="AN67" s="7">
        <f>AL67*AM67</f>
        <v>4.5</v>
      </c>
      <c r="AO67" s="7"/>
      <c r="AP67" s="7">
        <f t="shared" si="60"/>
        <v>4.5</v>
      </c>
      <c r="AQ67" s="8">
        <v>3.3300000000000003E-2</v>
      </c>
      <c r="AR67" s="7">
        <f t="shared" ref="AR67:AR94" si="69">(AP67*AQ67)</f>
        <v>0.14985000000000001</v>
      </c>
      <c r="AS67" s="7">
        <f t="shared" ref="AS67:AS94" si="70">(AP67-AR67)</f>
        <v>4.3501500000000002</v>
      </c>
      <c r="AT67" s="7">
        <f>(AT66)</f>
        <v>0</v>
      </c>
      <c r="AU67" s="7">
        <f t="shared" ref="AU67:AU94" si="71">(AT67*AM67)</f>
        <v>0</v>
      </c>
      <c r="AV67" s="7">
        <f t="shared" si="61"/>
        <v>4.3501500000000002</v>
      </c>
      <c r="AW67" s="7"/>
      <c r="AX67" s="7"/>
      <c r="AY67" s="7">
        <f t="shared" si="65"/>
        <v>4.3501500000000002</v>
      </c>
      <c r="AZ67" s="9"/>
    </row>
    <row r="68" spans="1:52" x14ac:dyDescent="0.2">
      <c r="E68" s="88">
        <v>123456780019</v>
      </c>
      <c r="F68" s="61" t="s">
        <v>693</v>
      </c>
      <c r="G68" s="6" t="s">
        <v>49</v>
      </c>
      <c r="H68" s="20"/>
      <c r="I68" s="20"/>
      <c r="J68" s="20"/>
      <c r="K68" s="20"/>
      <c r="L68" s="20"/>
      <c r="M68" s="20"/>
      <c r="N68" s="20"/>
      <c r="O68" s="20"/>
      <c r="P68" s="20"/>
      <c r="Q68" s="20"/>
      <c r="R68" s="20"/>
      <c r="S68" s="20"/>
      <c r="T68" s="7">
        <f>T66</f>
        <v>0</v>
      </c>
      <c r="U68" s="7">
        <f>(U66)</f>
        <v>0</v>
      </c>
      <c r="V68" s="7"/>
      <c r="W68" s="7">
        <f>(W66)</f>
        <v>0</v>
      </c>
      <c r="X68" s="7">
        <f>(X66)</f>
        <v>0</v>
      </c>
      <c r="Y68" s="7">
        <f>(Y66)</f>
        <v>0</v>
      </c>
      <c r="Z68" s="7">
        <f>(Z66)</f>
        <v>0</v>
      </c>
      <c r="AA68" s="7">
        <f>(AA66)</f>
        <v>0</v>
      </c>
      <c r="AB68" s="19"/>
      <c r="AC68" s="7">
        <f>AC66</f>
        <v>0</v>
      </c>
      <c r="AD68" s="7">
        <f>AD66</f>
        <v>0</v>
      </c>
      <c r="AE68" s="7">
        <f>AE66</f>
        <v>0</v>
      </c>
      <c r="AF68" s="7"/>
      <c r="AG68" s="7">
        <f t="shared" si="64"/>
        <v>0</v>
      </c>
      <c r="AH68" s="7">
        <f>(H66-I66-T66)</f>
        <v>900</v>
      </c>
      <c r="AI68" s="7"/>
      <c r="AJ68" s="7">
        <f>(AG68)</f>
        <v>0</v>
      </c>
      <c r="AK68" s="7"/>
      <c r="AL68" s="7">
        <f t="shared" si="59"/>
        <v>900</v>
      </c>
      <c r="AM68" s="8">
        <v>0.01</v>
      </c>
      <c r="AN68" s="7">
        <f t="shared" ref="AN68:AN72" si="72">AL68*AM68</f>
        <v>9</v>
      </c>
      <c r="AO68" s="7"/>
      <c r="AP68" s="7">
        <f t="shared" si="60"/>
        <v>9</v>
      </c>
      <c r="AQ68" s="8">
        <v>3.3300000000000003E-2</v>
      </c>
      <c r="AR68" s="7">
        <f t="shared" si="69"/>
        <v>0.29970000000000002</v>
      </c>
      <c r="AS68" s="7">
        <f t="shared" si="70"/>
        <v>8.7003000000000004</v>
      </c>
      <c r="AT68" s="7">
        <f>AT66</f>
        <v>0</v>
      </c>
      <c r="AU68" s="7">
        <f t="shared" si="71"/>
        <v>0</v>
      </c>
      <c r="AV68" s="7">
        <f t="shared" si="61"/>
        <v>8.7003000000000004</v>
      </c>
      <c r="AW68" s="7"/>
      <c r="AX68" s="7"/>
      <c r="AY68" s="7">
        <f t="shared" si="65"/>
        <v>8.7003000000000004</v>
      </c>
      <c r="AZ68" s="9"/>
    </row>
    <row r="69" spans="1:52" x14ac:dyDescent="0.2">
      <c r="E69" s="88">
        <v>123456780019</v>
      </c>
      <c r="F69" s="61" t="s">
        <v>693</v>
      </c>
      <c r="G69" s="6" t="s">
        <v>50</v>
      </c>
      <c r="H69" s="20"/>
      <c r="I69" s="20"/>
      <c r="J69" s="20"/>
      <c r="K69" s="20"/>
      <c r="L69" s="20"/>
      <c r="M69" s="20"/>
      <c r="N69" s="20"/>
      <c r="O69" s="20"/>
      <c r="P69" s="20"/>
      <c r="Q69" s="20"/>
      <c r="R69" s="20"/>
      <c r="S69" s="20"/>
      <c r="T69" s="7">
        <f>T66</f>
        <v>0</v>
      </c>
      <c r="U69" s="7">
        <f t="shared" ref="U69:AA69" si="73">(U68)</f>
        <v>0</v>
      </c>
      <c r="V69" s="7">
        <f t="shared" si="73"/>
        <v>0</v>
      </c>
      <c r="W69" s="7">
        <f t="shared" si="73"/>
        <v>0</v>
      </c>
      <c r="X69" s="7">
        <f t="shared" si="73"/>
        <v>0</v>
      </c>
      <c r="Y69" s="7">
        <f t="shared" si="73"/>
        <v>0</v>
      </c>
      <c r="Z69" s="7">
        <f t="shared" si="73"/>
        <v>0</v>
      </c>
      <c r="AA69" s="7">
        <f t="shared" si="73"/>
        <v>0</v>
      </c>
      <c r="AB69" s="19"/>
      <c r="AC69" s="7">
        <f>AC66</f>
        <v>0</v>
      </c>
      <c r="AD69" s="7">
        <f>AD66</f>
        <v>0</v>
      </c>
      <c r="AE69" s="7">
        <f>AE66</f>
        <v>0</v>
      </c>
      <c r="AF69" s="7"/>
      <c r="AG69" s="7">
        <f t="shared" si="64"/>
        <v>0</v>
      </c>
      <c r="AH69" s="7">
        <f>(H66-I66-T66)</f>
        <v>900</v>
      </c>
      <c r="AI69" s="7"/>
      <c r="AJ69" s="7">
        <f>(AG69)</f>
        <v>0</v>
      </c>
      <c r="AK69" s="7"/>
      <c r="AL69" s="7">
        <f t="shared" si="59"/>
        <v>900</v>
      </c>
      <c r="AM69" s="8">
        <v>1E-3</v>
      </c>
      <c r="AN69" s="7">
        <f t="shared" si="72"/>
        <v>0.9</v>
      </c>
      <c r="AO69" s="7"/>
      <c r="AP69" s="7">
        <f t="shared" si="60"/>
        <v>0.9</v>
      </c>
      <c r="AQ69" s="8">
        <v>3.3300000000000003E-2</v>
      </c>
      <c r="AR69" s="7">
        <f t="shared" si="69"/>
        <v>2.9970000000000004E-2</v>
      </c>
      <c r="AS69" s="7">
        <f t="shared" si="70"/>
        <v>0.87002999999999997</v>
      </c>
      <c r="AT69" s="7">
        <f>AT66</f>
        <v>0</v>
      </c>
      <c r="AU69" s="7">
        <f t="shared" si="71"/>
        <v>0</v>
      </c>
      <c r="AV69" s="7">
        <f t="shared" si="61"/>
        <v>0.87002999999999997</v>
      </c>
      <c r="AW69" s="7"/>
      <c r="AX69" s="7"/>
      <c r="AY69" s="7">
        <f t="shared" si="65"/>
        <v>0.87002999999999997</v>
      </c>
      <c r="AZ69" s="9"/>
    </row>
    <row r="70" spans="1:52" x14ac:dyDescent="0.2">
      <c r="A70" s="10" t="s">
        <v>136</v>
      </c>
      <c r="C70" s="10" t="s">
        <v>137</v>
      </c>
      <c r="D70" s="10" t="s">
        <v>138</v>
      </c>
      <c r="E70" s="87">
        <v>123456780020</v>
      </c>
      <c r="F70" s="63" t="s">
        <v>1269</v>
      </c>
      <c r="G70" s="4" t="s">
        <v>48</v>
      </c>
      <c r="H70" s="3">
        <v>750</v>
      </c>
      <c r="I70" s="3">
        <v>0</v>
      </c>
      <c r="J70" s="3"/>
      <c r="K70" s="3"/>
      <c r="L70" s="3"/>
      <c r="M70" s="3"/>
      <c r="N70" s="3"/>
      <c r="O70" s="3"/>
      <c r="P70" s="3"/>
      <c r="Q70" s="3"/>
      <c r="R70" s="3"/>
      <c r="S70" s="3"/>
      <c r="T70" s="3">
        <f>SUM(J70:R70)</f>
        <v>0</v>
      </c>
      <c r="U70" s="3"/>
      <c r="V70" s="3"/>
      <c r="W70" s="3"/>
      <c r="X70" s="3"/>
      <c r="Y70" s="3"/>
      <c r="Z70" s="3"/>
      <c r="AA70" s="3"/>
      <c r="AB70" s="19"/>
      <c r="AC70" s="3"/>
      <c r="AD70" s="3"/>
      <c r="AE70" s="3"/>
      <c r="AF70" s="3"/>
      <c r="AG70" s="3">
        <f t="shared" si="64"/>
        <v>0</v>
      </c>
      <c r="AH70" s="3">
        <f>(H70-I70-T70)</f>
        <v>750</v>
      </c>
      <c r="AI70" s="3"/>
      <c r="AJ70" s="3">
        <f t="shared" ref="AJ70:AJ73" si="74">(AG70)</f>
        <v>0</v>
      </c>
      <c r="AK70" s="3"/>
      <c r="AL70" s="3">
        <f t="shared" si="59"/>
        <v>750</v>
      </c>
      <c r="AM70" s="5">
        <v>2.9000000000000001E-2</v>
      </c>
      <c r="AN70" s="3">
        <f t="shared" si="72"/>
        <v>21.75</v>
      </c>
      <c r="AO70" s="3"/>
      <c r="AP70" s="3">
        <f t="shared" si="60"/>
        <v>21.75</v>
      </c>
      <c r="AQ70" s="5">
        <v>3.3300000000000003E-2</v>
      </c>
      <c r="AR70" s="3">
        <f t="shared" si="69"/>
        <v>0.72427500000000011</v>
      </c>
      <c r="AS70" s="3">
        <f t="shared" si="70"/>
        <v>21.025725000000001</v>
      </c>
      <c r="AT70" s="3"/>
      <c r="AU70" s="3">
        <f t="shared" si="71"/>
        <v>0</v>
      </c>
      <c r="AV70" s="3">
        <f t="shared" si="61"/>
        <v>21.025725000000001</v>
      </c>
      <c r="AW70" s="3"/>
      <c r="AX70" s="3"/>
      <c r="AY70" s="3">
        <f t="shared" si="65"/>
        <v>21.025725000000001</v>
      </c>
      <c r="AZ70" s="3">
        <f>SUM(AY70+AY71)</f>
        <v>50.026724999999999</v>
      </c>
    </row>
    <row r="71" spans="1:52" x14ac:dyDescent="0.2">
      <c r="C71" s="10" t="s">
        <v>137</v>
      </c>
      <c r="E71" s="87">
        <v>123456780020</v>
      </c>
      <c r="F71" s="61" t="s">
        <v>1269</v>
      </c>
      <c r="G71" s="6" t="s">
        <v>52</v>
      </c>
      <c r="H71" s="20"/>
      <c r="I71" s="20"/>
      <c r="J71" s="20"/>
      <c r="K71" s="20"/>
      <c r="L71" s="20"/>
      <c r="M71" s="20"/>
      <c r="N71" s="20"/>
      <c r="O71" s="20"/>
      <c r="P71" s="20"/>
      <c r="Q71" s="20"/>
      <c r="R71" s="20"/>
      <c r="S71" s="20"/>
      <c r="T71" s="7">
        <f>(T70)</f>
        <v>0</v>
      </c>
      <c r="U71" s="7"/>
      <c r="V71" s="7"/>
      <c r="W71" s="7"/>
      <c r="X71" s="7"/>
      <c r="Y71" s="7"/>
      <c r="Z71" s="7"/>
      <c r="AA71" s="7"/>
      <c r="AB71" s="7"/>
      <c r="AC71" s="7"/>
      <c r="AD71" s="7"/>
      <c r="AE71" s="7"/>
      <c r="AF71" s="7"/>
      <c r="AG71" s="7">
        <f t="shared" si="64"/>
        <v>0</v>
      </c>
      <c r="AH71" s="7">
        <f>(H70-I70-T70)</f>
        <v>750</v>
      </c>
      <c r="AI71" s="7"/>
      <c r="AJ71" s="7">
        <f t="shared" si="74"/>
        <v>0</v>
      </c>
      <c r="AK71" s="7"/>
      <c r="AL71" s="7">
        <f t="shared" si="59"/>
        <v>750</v>
      </c>
      <c r="AM71" s="8">
        <v>0.04</v>
      </c>
      <c r="AN71" s="7">
        <f t="shared" si="72"/>
        <v>30</v>
      </c>
      <c r="AO71" s="7"/>
      <c r="AP71" s="7">
        <f t="shared" si="60"/>
        <v>30</v>
      </c>
      <c r="AQ71" s="8">
        <v>3.3300000000000003E-2</v>
      </c>
      <c r="AR71" s="7">
        <f t="shared" si="69"/>
        <v>0.99900000000000011</v>
      </c>
      <c r="AS71" s="7">
        <f t="shared" si="70"/>
        <v>29.001000000000001</v>
      </c>
      <c r="AT71" s="7">
        <f>(AT70)</f>
        <v>0</v>
      </c>
      <c r="AU71" s="7">
        <f t="shared" si="71"/>
        <v>0</v>
      </c>
      <c r="AV71" s="7">
        <f t="shared" si="61"/>
        <v>29.001000000000001</v>
      </c>
      <c r="AW71" s="7"/>
      <c r="AX71" s="7"/>
      <c r="AY71" s="7">
        <f t="shared" si="65"/>
        <v>29.001000000000001</v>
      </c>
      <c r="AZ71" s="9"/>
    </row>
    <row r="72" spans="1:52" x14ac:dyDescent="0.2">
      <c r="A72" s="10" t="s">
        <v>139</v>
      </c>
      <c r="C72" s="10" t="s">
        <v>140</v>
      </c>
      <c r="D72" s="10" t="s">
        <v>141</v>
      </c>
      <c r="E72" s="88">
        <v>123456780021</v>
      </c>
      <c r="F72" s="65" t="s">
        <v>485</v>
      </c>
      <c r="G72" s="22" t="s">
        <v>48</v>
      </c>
      <c r="H72" s="23">
        <v>900</v>
      </c>
      <c r="I72" s="23">
        <v>0</v>
      </c>
      <c r="J72" s="23"/>
      <c r="K72" s="23"/>
      <c r="L72" s="23"/>
      <c r="M72" s="23"/>
      <c r="N72" s="23"/>
      <c r="O72" s="23"/>
      <c r="P72" s="23"/>
      <c r="Q72" s="23"/>
      <c r="R72" s="23"/>
      <c r="S72" s="23"/>
      <c r="T72" s="23">
        <f>SUM(J72:R72)</f>
        <v>0</v>
      </c>
      <c r="U72" s="23"/>
      <c r="V72" s="23"/>
      <c r="W72" s="23"/>
      <c r="X72" s="23"/>
      <c r="Y72" s="23"/>
      <c r="Z72" s="23"/>
      <c r="AA72" s="23"/>
      <c r="AB72" s="19"/>
      <c r="AC72" s="23"/>
      <c r="AD72" s="23"/>
      <c r="AE72" s="23"/>
      <c r="AF72" s="23"/>
      <c r="AG72" s="23">
        <f t="shared" si="64"/>
        <v>0</v>
      </c>
      <c r="AH72" s="23">
        <f>(H72-I72-T72)</f>
        <v>900</v>
      </c>
      <c r="AI72" s="23"/>
      <c r="AJ72" s="23">
        <f t="shared" si="74"/>
        <v>0</v>
      </c>
      <c r="AK72" s="23"/>
      <c r="AL72" s="23">
        <f t="shared" si="59"/>
        <v>900</v>
      </c>
      <c r="AM72" s="24">
        <v>2.9000000000000001E-2</v>
      </c>
      <c r="AN72" s="23">
        <f t="shared" si="72"/>
        <v>26.1</v>
      </c>
      <c r="AO72" s="23"/>
      <c r="AP72" s="23">
        <f t="shared" si="60"/>
        <v>26.1</v>
      </c>
      <c r="AQ72" s="24">
        <v>3.3300000000000003E-2</v>
      </c>
      <c r="AR72" s="23">
        <f t="shared" si="69"/>
        <v>0.86913000000000018</v>
      </c>
      <c r="AS72" s="23">
        <f t="shared" si="70"/>
        <v>25.230870000000003</v>
      </c>
      <c r="AT72" s="23"/>
      <c r="AU72" s="23">
        <f t="shared" si="71"/>
        <v>0</v>
      </c>
      <c r="AV72" s="23">
        <f t="shared" si="61"/>
        <v>25.230870000000003</v>
      </c>
      <c r="AW72" s="23"/>
      <c r="AX72" s="23"/>
      <c r="AY72" s="23">
        <f t="shared" si="65"/>
        <v>25.230870000000003</v>
      </c>
      <c r="AZ72" s="23">
        <f>SUM(AY72+AY73)</f>
        <v>30.070980000000002</v>
      </c>
    </row>
    <row r="73" spans="1:52" x14ac:dyDescent="0.2">
      <c r="C73" s="10" t="s">
        <v>140</v>
      </c>
      <c r="E73" s="88">
        <v>123456780021</v>
      </c>
      <c r="F73" s="61" t="s">
        <v>485</v>
      </c>
      <c r="G73" s="6" t="s">
        <v>52</v>
      </c>
      <c r="H73" s="20"/>
      <c r="I73" s="20"/>
      <c r="J73" s="20"/>
      <c r="K73" s="20"/>
      <c r="L73" s="20"/>
      <c r="M73" s="20"/>
      <c r="N73" s="20"/>
      <c r="O73" s="20"/>
      <c r="P73" s="20"/>
      <c r="Q73" s="20"/>
      <c r="R73" s="20"/>
      <c r="S73" s="20"/>
      <c r="T73" s="7">
        <f>(T72)</f>
        <v>0</v>
      </c>
      <c r="U73" s="7"/>
      <c r="V73" s="7"/>
      <c r="W73" s="7"/>
      <c r="X73" s="7"/>
      <c r="Y73" s="7"/>
      <c r="Z73" s="7"/>
      <c r="AA73" s="7"/>
      <c r="AB73" s="7"/>
      <c r="AC73" s="7"/>
      <c r="AD73" s="7"/>
      <c r="AE73" s="7"/>
      <c r="AF73" s="7"/>
      <c r="AG73" s="7">
        <f t="shared" si="64"/>
        <v>0</v>
      </c>
      <c r="AH73" s="7">
        <f>(H72-I72-T72)</f>
        <v>900</v>
      </c>
      <c r="AI73" s="7"/>
      <c r="AJ73" s="7">
        <f t="shared" si="74"/>
        <v>0</v>
      </c>
      <c r="AK73" s="7"/>
      <c r="AL73" s="7">
        <f t="shared" si="59"/>
        <v>900</v>
      </c>
      <c r="AM73" s="27">
        <v>5.4999999999999997E-3</v>
      </c>
      <c r="AN73" s="7">
        <f>AL73*AM73</f>
        <v>4.9499999999999993</v>
      </c>
      <c r="AO73" s="7"/>
      <c r="AP73" s="7">
        <f t="shared" si="60"/>
        <v>4.9499999999999993</v>
      </c>
      <c r="AQ73" s="8">
        <v>2.2200000000000001E-2</v>
      </c>
      <c r="AR73" s="7">
        <f t="shared" si="69"/>
        <v>0.10988999999999999</v>
      </c>
      <c r="AS73" s="7">
        <f t="shared" si="70"/>
        <v>4.8401099999999992</v>
      </c>
      <c r="AT73" s="7">
        <f>(AT72)</f>
        <v>0</v>
      </c>
      <c r="AU73" s="7">
        <f t="shared" si="71"/>
        <v>0</v>
      </c>
      <c r="AV73" s="7">
        <f t="shared" si="61"/>
        <v>4.8401099999999992</v>
      </c>
      <c r="AW73" s="7"/>
      <c r="AX73" s="7"/>
      <c r="AY73" s="7">
        <f t="shared" si="65"/>
        <v>4.8401099999999992</v>
      </c>
      <c r="AZ73" s="9"/>
    </row>
    <row r="74" spans="1:52" x14ac:dyDescent="0.2">
      <c r="A74" s="10" t="s">
        <v>142</v>
      </c>
      <c r="C74" s="10" t="s">
        <v>119</v>
      </c>
      <c r="D74" s="10" t="s">
        <v>143</v>
      </c>
      <c r="E74" s="87">
        <v>123456780022</v>
      </c>
      <c r="F74" s="63" t="s">
        <v>695</v>
      </c>
      <c r="G74" s="4" t="s">
        <v>48</v>
      </c>
      <c r="H74" s="3">
        <v>750</v>
      </c>
      <c r="I74" s="3">
        <v>0</v>
      </c>
      <c r="J74" s="3"/>
      <c r="K74" s="3"/>
      <c r="L74" s="3"/>
      <c r="M74" s="3"/>
      <c r="N74" s="3"/>
      <c r="O74" s="3"/>
      <c r="P74" s="3"/>
      <c r="Q74" s="3"/>
      <c r="R74" s="3"/>
      <c r="S74" s="3"/>
      <c r="T74" s="3">
        <f>SUM(J74:R74)</f>
        <v>0</v>
      </c>
      <c r="U74" s="3"/>
      <c r="V74" s="3"/>
      <c r="W74" s="3"/>
      <c r="X74" s="3"/>
      <c r="Y74" s="3"/>
      <c r="Z74" s="3"/>
      <c r="AA74" s="3"/>
      <c r="AB74" s="19"/>
      <c r="AC74" s="3"/>
      <c r="AD74" s="3"/>
      <c r="AE74" s="3"/>
      <c r="AF74" s="3"/>
      <c r="AG74" s="3">
        <f t="shared" si="64"/>
        <v>0</v>
      </c>
      <c r="AH74" s="3">
        <f>(H74-I74-T74)</f>
        <v>750</v>
      </c>
      <c r="AI74" s="3"/>
      <c r="AJ74" s="3">
        <f t="shared" ref="AJ74:AJ79" si="75">(AG74)</f>
        <v>0</v>
      </c>
      <c r="AK74" s="3"/>
      <c r="AL74" s="3">
        <f t="shared" si="59"/>
        <v>750</v>
      </c>
      <c r="AM74" s="5">
        <v>2.9000000000000001E-2</v>
      </c>
      <c r="AN74" s="3">
        <f t="shared" ref="AN74:AN78" si="76">AL74*AM74</f>
        <v>21.75</v>
      </c>
      <c r="AO74" s="3"/>
      <c r="AP74" s="3">
        <f t="shared" si="60"/>
        <v>21.75</v>
      </c>
      <c r="AQ74" s="5">
        <v>3.3300000000000003E-2</v>
      </c>
      <c r="AR74" s="3">
        <f t="shared" si="69"/>
        <v>0.72427500000000011</v>
      </c>
      <c r="AS74" s="3">
        <f t="shared" si="70"/>
        <v>21.025725000000001</v>
      </c>
      <c r="AT74" s="3"/>
      <c r="AU74" s="3">
        <f t="shared" si="71"/>
        <v>0</v>
      </c>
      <c r="AV74" s="3">
        <f t="shared" si="61"/>
        <v>21.025725000000001</v>
      </c>
      <c r="AW74" s="3"/>
      <c r="AX74" s="3"/>
      <c r="AY74" s="3">
        <f t="shared" si="65"/>
        <v>21.025725000000001</v>
      </c>
      <c r="AZ74" s="3">
        <f>SUM(AY74+AY75+AY76+AY77)</f>
        <v>34.626000000000005</v>
      </c>
    </row>
    <row r="75" spans="1:52" x14ac:dyDescent="0.2">
      <c r="C75" s="10" t="s">
        <v>119</v>
      </c>
      <c r="E75" s="87">
        <v>123456780022</v>
      </c>
      <c r="F75" s="61" t="s">
        <v>695</v>
      </c>
      <c r="G75" s="6" t="s">
        <v>52</v>
      </c>
      <c r="H75" s="20"/>
      <c r="I75" s="20"/>
      <c r="J75" s="20"/>
      <c r="K75" s="20"/>
      <c r="L75" s="20"/>
      <c r="M75" s="20"/>
      <c r="N75" s="20"/>
      <c r="O75" s="20"/>
      <c r="P75" s="20"/>
      <c r="Q75" s="20"/>
      <c r="R75" s="20"/>
      <c r="S75" s="20"/>
      <c r="T75" s="7">
        <f>(T74)</f>
        <v>0</v>
      </c>
      <c r="U75" s="7"/>
      <c r="V75" s="7"/>
      <c r="W75" s="7"/>
      <c r="X75" s="7"/>
      <c r="Y75" s="7"/>
      <c r="Z75" s="7"/>
      <c r="AA75" s="7"/>
      <c r="AB75" s="7"/>
      <c r="AC75" s="7"/>
      <c r="AD75" s="7"/>
      <c r="AE75" s="7"/>
      <c r="AF75" s="7"/>
      <c r="AG75" s="7">
        <f t="shared" si="64"/>
        <v>0</v>
      </c>
      <c r="AH75" s="7">
        <f>(H74-I74-T74)</f>
        <v>750</v>
      </c>
      <c r="AI75" s="7"/>
      <c r="AJ75" s="7">
        <f t="shared" si="75"/>
        <v>0</v>
      </c>
      <c r="AK75" s="7"/>
      <c r="AL75" s="7">
        <f t="shared" si="59"/>
        <v>750</v>
      </c>
      <c r="AM75" s="8">
        <v>7.4999999999999997E-3</v>
      </c>
      <c r="AN75" s="7">
        <f t="shared" si="76"/>
        <v>5.625</v>
      </c>
      <c r="AO75" s="7"/>
      <c r="AP75" s="7">
        <f t="shared" si="60"/>
        <v>5.625</v>
      </c>
      <c r="AQ75" s="8">
        <v>0</v>
      </c>
      <c r="AR75" s="7">
        <f t="shared" si="69"/>
        <v>0</v>
      </c>
      <c r="AS75" s="7">
        <f t="shared" si="70"/>
        <v>5.625</v>
      </c>
      <c r="AT75" s="7">
        <f>(AT74)</f>
        <v>0</v>
      </c>
      <c r="AU75" s="7">
        <f t="shared" si="71"/>
        <v>0</v>
      </c>
      <c r="AV75" s="7">
        <f t="shared" si="61"/>
        <v>5.625</v>
      </c>
      <c r="AW75" s="7"/>
      <c r="AX75" s="7"/>
      <c r="AY75" s="7">
        <f t="shared" si="65"/>
        <v>5.625</v>
      </c>
      <c r="AZ75" s="9"/>
    </row>
    <row r="76" spans="1:52" x14ac:dyDescent="0.2">
      <c r="E76" s="87">
        <v>123456780022</v>
      </c>
      <c r="F76" s="61" t="s">
        <v>695</v>
      </c>
      <c r="G76" s="6" t="s">
        <v>49</v>
      </c>
      <c r="H76" s="20"/>
      <c r="I76" s="20"/>
      <c r="J76" s="20"/>
      <c r="K76" s="20"/>
      <c r="L76" s="20"/>
      <c r="M76" s="20"/>
      <c r="N76" s="20"/>
      <c r="O76" s="20"/>
      <c r="P76" s="20"/>
      <c r="Q76" s="20"/>
      <c r="R76" s="20"/>
      <c r="S76" s="20"/>
      <c r="T76" s="7">
        <f>T74</f>
        <v>0</v>
      </c>
      <c r="U76" s="7">
        <f>(U74)</f>
        <v>0</v>
      </c>
      <c r="V76" s="7"/>
      <c r="W76" s="7">
        <f>(W74)</f>
        <v>0</v>
      </c>
      <c r="X76" s="7">
        <f>(X74)</f>
        <v>0</v>
      </c>
      <c r="Y76" s="7">
        <f>(Y74)</f>
        <v>0</v>
      </c>
      <c r="Z76" s="7">
        <f>(Z74)</f>
        <v>0</v>
      </c>
      <c r="AA76" s="7">
        <f>(AA74)</f>
        <v>0</v>
      </c>
      <c r="AB76" s="19"/>
      <c r="AC76" s="7">
        <f>AC74</f>
        <v>0</v>
      </c>
      <c r="AD76" s="7">
        <f>AD74</f>
        <v>0</v>
      </c>
      <c r="AE76" s="7">
        <f>(AE74)</f>
        <v>0</v>
      </c>
      <c r="AF76" s="7"/>
      <c r="AG76" s="7">
        <f t="shared" si="64"/>
        <v>0</v>
      </c>
      <c r="AH76" s="7">
        <f>(H74-I74-T74)</f>
        <v>750</v>
      </c>
      <c r="AI76" s="7"/>
      <c r="AJ76" s="7">
        <f t="shared" si="75"/>
        <v>0</v>
      </c>
      <c r="AK76" s="7"/>
      <c r="AL76" s="7">
        <f t="shared" si="59"/>
        <v>750</v>
      </c>
      <c r="AM76" s="8">
        <v>0.01</v>
      </c>
      <c r="AN76" s="7">
        <f t="shared" si="76"/>
        <v>7.5</v>
      </c>
      <c r="AO76" s="7"/>
      <c r="AP76" s="7">
        <f t="shared" si="60"/>
        <v>7.5</v>
      </c>
      <c r="AQ76" s="8">
        <v>3.3300000000000003E-2</v>
      </c>
      <c r="AR76" s="7">
        <f t="shared" si="69"/>
        <v>0.24975000000000003</v>
      </c>
      <c r="AS76" s="7">
        <f t="shared" si="70"/>
        <v>7.2502500000000003</v>
      </c>
      <c r="AT76" s="7">
        <f>AT74</f>
        <v>0</v>
      </c>
      <c r="AU76" s="7">
        <f t="shared" si="71"/>
        <v>0</v>
      </c>
      <c r="AV76" s="7">
        <f t="shared" si="61"/>
        <v>7.2502500000000003</v>
      </c>
      <c r="AW76" s="7"/>
      <c r="AX76" s="7"/>
      <c r="AY76" s="7">
        <f t="shared" si="65"/>
        <v>7.2502500000000003</v>
      </c>
      <c r="AZ76" s="9"/>
    </row>
    <row r="77" spans="1:52" x14ac:dyDescent="0.2">
      <c r="E77" s="87">
        <v>123456780022</v>
      </c>
      <c r="F77" s="61" t="s">
        <v>695</v>
      </c>
      <c r="G77" s="6" t="s">
        <v>50</v>
      </c>
      <c r="H77" s="20"/>
      <c r="I77" s="20"/>
      <c r="J77" s="20"/>
      <c r="K77" s="20"/>
      <c r="L77" s="20"/>
      <c r="M77" s="20"/>
      <c r="N77" s="20"/>
      <c r="O77" s="20"/>
      <c r="P77" s="20"/>
      <c r="Q77" s="20"/>
      <c r="R77" s="20"/>
      <c r="S77" s="20"/>
      <c r="T77" s="7">
        <f>T74</f>
        <v>0</v>
      </c>
      <c r="U77" s="7">
        <f>U74</f>
        <v>0</v>
      </c>
      <c r="V77" s="7">
        <f>(V76)</f>
        <v>0</v>
      </c>
      <c r="W77" s="7">
        <f t="shared" ref="W77:AA77" si="77">W74</f>
        <v>0</v>
      </c>
      <c r="X77" s="7">
        <f t="shared" si="77"/>
        <v>0</v>
      </c>
      <c r="Y77" s="7">
        <f t="shared" si="77"/>
        <v>0</v>
      </c>
      <c r="Z77" s="7">
        <f t="shared" si="77"/>
        <v>0</v>
      </c>
      <c r="AA77" s="7">
        <f t="shared" si="77"/>
        <v>0</v>
      </c>
      <c r="AB77" s="19"/>
      <c r="AC77" s="7">
        <f>AC74</f>
        <v>0</v>
      </c>
      <c r="AD77" s="7">
        <f>AD74</f>
        <v>0</v>
      </c>
      <c r="AE77" s="7">
        <f t="shared" ref="AE77" si="78">AE74</f>
        <v>0</v>
      </c>
      <c r="AF77" s="7"/>
      <c r="AG77" s="7">
        <f t="shared" si="64"/>
        <v>0</v>
      </c>
      <c r="AH77" s="7">
        <f>(H74-I74-T74)</f>
        <v>750</v>
      </c>
      <c r="AI77" s="7"/>
      <c r="AJ77" s="7">
        <f t="shared" si="75"/>
        <v>0</v>
      </c>
      <c r="AK77" s="7"/>
      <c r="AL77" s="7">
        <f t="shared" si="59"/>
        <v>750</v>
      </c>
      <c r="AM77" s="8">
        <v>1E-3</v>
      </c>
      <c r="AN77" s="7">
        <f t="shared" si="76"/>
        <v>0.75</v>
      </c>
      <c r="AO77" s="7"/>
      <c r="AP77" s="7">
        <f t="shared" si="60"/>
        <v>0.75</v>
      </c>
      <c r="AQ77" s="8">
        <v>3.3300000000000003E-2</v>
      </c>
      <c r="AR77" s="7">
        <f t="shared" si="69"/>
        <v>2.4975000000000004E-2</v>
      </c>
      <c r="AS77" s="7">
        <f t="shared" si="70"/>
        <v>0.72502500000000003</v>
      </c>
      <c r="AT77" s="7">
        <f>AT74</f>
        <v>0</v>
      </c>
      <c r="AU77" s="7">
        <f t="shared" si="71"/>
        <v>0</v>
      </c>
      <c r="AV77" s="7">
        <f t="shared" si="61"/>
        <v>0.72502500000000003</v>
      </c>
      <c r="AW77" s="7"/>
      <c r="AX77" s="7"/>
      <c r="AY77" s="7">
        <f t="shared" si="65"/>
        <v>0.72502500000000003</v>
      </c>
      <c r="AZ77" s="9"/>
    </row>
    <row r="78" spans="1:52" x14ac:dyDescent="0.2">
      <c r="A78" s="10" t="s">
        <v>125</v>
      </c>
      <c r="C78" s="10" t="s">
        <v>125</v>
      </c>
      <c r="D78" s="10" t="s">
        <v>144</v>
      </c>
      <c r="E78" s="88">
        <v>123456780023</v>
      </c>
      <c r="F78" s="65" t="s">
        <v>490</v>
      </c>
      <c r="G78" s="22" t="s">
        <v>48</v>
      </c>
      <c r="H78" s="23">
        <v>900</v>
      </c>
      <c r="I78" s="23">
        <v>0</v>
      </c>
      <c r="J78" s="23"/>
      <c r="K78" s="23"/>
      <c r="L78" s="23"/>
      <c r="M78" s="23"/>
      <c r="N78" s="23"/>
      <c r="O78" s="23"/>
      <c r="P78" s="23"/>
      <c r="Q78" s="23"/>
      <c r="R78" s="23"/>
      <c r="S78" s="23"/>
      <c r="T78" s="23">
        <f>SUM(J78:R78)</f>
        <v>0</v>
      </c>
      <c r="U78" s="23"/>
      <c r="V78" s="23"/>
      <c r="W78" s="23"/>
      <c r="X78" s="23"/>
      <c r="Y78" s="23"/>
      <c r="Z78" s="23"/>
      <c r="AA78" s="23"/>
      <c r="AB78" s="19"/>
      <c r="AC78" s="23"/>
      <c r="AD78" s="23"/>
      <c r="AE78" s="23"/>
      <c r="AF78" s="23"/>
      <c r="AG78" s="23">
        <f t="shared" si="64"/>
        <v>0</v>
      </c>
      <c r="AH78" s="23">
        <f>(H78-I78-T78)</f>
        <v>900</v>
      </c>
      <c r="AI78" s="23"/>
      <c r="AJ78" s="23">
        <f t="shared" si="75"/>
        <v>0</v>
      </c>
      <c r="AK78" s="23"/>
      <c r="AL78" s="23">
        <f t="shared" si="59"/>
        <v>900</v>
      </c>
      <c r="AM78" s="24">
        <v>2.9000000000000001E-2</v>
      </c>
      <c r="AN78" s="23">
        <f t="shared" si="76"/>
        <v>26.1</v>
      </c>
      <c r="AO78" s="23"/>
      <c r="AP78" s="23">
        <f t="shared" si="60"/>
        <v>26.1</v>
      </c>
      <c r="AQ78" s="24">
        <v>3.3300000000000003E-2</v>
      </c>
      <c r="AR78" s="23">
        <f t="shared" si="69"/>
        <v>0.86913000000000018</v>
      </c>
      <c r="AS78" s="23">
        <f t="shared" si="70"/>
        <v>25.230870000000003</v>
      </c>
      <c r="AT78" s="23"/>
      <c r="AU78" s="23">
        <f t="shared" si="71"/>
        <v>0</v>
      </c>
      <c r="AV78" s="23">
        <f t="shared" si="61"/>
        <v>25.230870000000003</v>
      </c>
      <c r="AW78" s="23"/>
      <c r="AX78" s="23"/>
      <c r="AY78" s="23">
        <f t="shared" si="65"/>
        <v>25.230870000000003</v>
      </c>
      <c r="AZ78" s="23">
        <f>SUM(AY78+AY79+AY80+AY81)</f>
        <v>43.666200000000003</v>
      </c>
    </row>
    <row r="79" spans="1:52" x14ac:dyDescent="0.2">
      <c r="C79" s="10" t="s">
        <v>125</v>
      </c>
      <c r="E79" s="88">
        <v>123456780023</v>
      </c>
      <c r="F79" s="61" t="s">
        <v>490</v>
      </c>
      <c r="G79" s="6" t="s">
        <v>52</v>
      </c>
      <c r="H79" s="20"/>
      <c r="I79" s="20"/>
      <c r="J79" s="20"/>
      <c r="K79" s="20"/>
      <c r="L79" s="20"/>
      <c r="M79" s="20"/>
      <c r="N79" s="20"/>
      <c r="O79" s="20"/>
      <c r="P79" s="20"/>
      <c r="Q79" s="20"/>
      <c r="R79" s="20"/>
      <c r="S79" s="20"/>
      <c r="T79" s="7">
        <f>(T78)</f>
        <v>0</v>
      </c>
      <c r="U79" s="7"/>
      <c r="V79" s="7"/>
      <c r="W79" s="7"/>
      <c r="X79" s="7"/>
      <c r="Y79" s="7"/>
      <c r="Z79" s="7"/>
      <c r="AA79" s="7"/>
      <c r="AB79" s="7"/>
      <c r="AC79" s="7"/>
      <c r="AD79" s="7"/>
      <c r="AE79" s="7"/>
      <c r="AF79" s="7"/>
      <c r="AG79" s="7">
        <f t="shared" si="64"/>
        <v>0</v>
      </c>
      <c r="AH79" s="7">
        <f>(H78-I78-T78)</f>
        <v>900</v>
      </c>
      <c r="AI79" s="7"/>
      <c r="AJ79" s="7">
        <f t="shared" si="75"/>
        <v>0</v>
      </c>
      <c r="AK79" s="7"/>
      <c r="AL79" s="7">
        <f t="shared" si="59"/>
        <v>900</v>
      </c>
      <c r="AM79" s="27">
        <v>9.8499999999999994E-3</v>
      </c>
      <c r="AN79" s="7">
        <f>AL79*AM79</f>
        <v>8.8650000000000002</v>
      </c>
      <c r="AO79" s="7"/>
      <c r="AP79" s="7">
        <f t="shared" si="60"/>
        <v>8.8650000000000002</v>
      </c>
      <c r="AQ79" s="8">
        <v>0</v>
      </c>
      <c r="AR79" s="7">
        <f t="shared" si="69"/>
        <v>0</v>
      </c>
      <c r="AS79" s="7">
        <f t="shared" si="70"/>
        <v>8.8650000000000002</v>
      </c>
      <c r="AT79" s="7">
        <f>(AT78)</f>
        <v>0</v>
      </c>
      <c r="AU79" s="7">
        <f t="shared" si="71"/>
        <v>0</v>
      </c>
      <c r="AV79" s="7">
        <f t="shared" si="61"/>
        <v>8.8650000000000002</v>
      </c>
      <c r="AW79" s="7"/>
      <c r="AX79" s="7"/>
      <c r="AY79" s="7">
        <f t="shared" si="65"/>
        <v>8.8650000000000002</v>
      </c>
      <c r="AZ79" s="9"/>
    </row>
    <row r="80" spans="1:52" x14ac:dyDescent="0.2">
      <c r="E80" s="88">
        <v>123456780023</v>
      </c>
      <c r="F80" s="61" t="s">
        <v>490</v>
      </c>
      <c r="G80" s="6" t="s">
        <v>49</v>
      </c>
      <c r="H80" s="20"/>
      <c r="I80" s="20"/>
      <c r="J80" s="20"/>
      <c r="K80" s="20"/>
      <c r="L80" s="20"/>
      <c r="M80" s="20"/>
      <c r="N80" s="20"/>
      <c r="O80" s="20"/>
      <c r="P80" s="20"/>
      <c r="Q80" s="20"/>
      <c r="R80" s="20"/>
      <c r="S80" s="20"/>
      <c r="T80" s="7">
        <f>T78</f>
        <v>0</v>
      </c>
      <c r="U80" s="7">
        <f>(U78)</f>
        <v>0</v>
      </c>
      <c r="V80" s="7"/>
      <c r="W80" s="7">
        <f>(W78)</f>
        <v>0</v>
      </c>
      <c r="X80" s="7">
        <f>(X78)</f>
        <v>0</v>
      </c>
      <c r="Y80" s="7">
        <f>(Y78)</f>
        <v>0</v>
      </c>
      <c r="Z80" s="7">
        <f>(Z78)</f>
        <v>0</v>
      </c>
      <c r="AA80" s="7">
        <f>(AA78)</f>
        <v>0</v>
      </c>
      <c r="AB80" s="19"/>
      <c r="AC80" s="7">
        <f>AC78</f>
        <v>0</v>
      </c>
      <c r="AD80" s="7">
        <f>AD78</f>
        <v>0</v>
      </c>
      <c r="AE80" s="7">
        <f>AE78</f>
        <v>0</v>
      </c>
      <c r="AF80" s="7"/>
      <c r="AG80" s="7">
        <f t="shared" si="64"/>
        <v>0</v>
      </c>
      <c r="AH80" s="7">
        <f>(H78-I78-T78)</f>
        <v>900</v>
      </c>
      <c r="AI80" s="7"/>
      <c r="AJ80" s="7">
        <f>(AG80)</f>
        <v>0</v>
      </c>
      <c r="AK80" s="7"/>
      <c r="AL80" s="7">
        <f t="shared" si="59"/>
        <v>900</v>
      </c>
      <c r="AM80" s="8">
        <v>0.01</v>
      </c>
      <c r="AN80" s="7">
        <f t="shared" ref="AN80:AN86" si="79">AL80*AM80</f>
        <v>9</v>
      </c>
      <c r="AO80" s="7"/>
      <c r="AP80" s="7">
        <f t="shared" si="60"/>
        <v>9</v>
      </c>
      <c r="AQ80" s="8">
        <v>3.3300000000000003E-2</v>
      </c>
      <c r="AR80" s="7">
        <f t="shared" si="69"/>
        <v>0.29970000000000002</v>
      </c>
      <c r="AS80" s="7">
        <f t="shared" si="70"/>
        <v>8.7003000000000004</v>
      </c>
      <c r="AT80" s="7">
        <f>AT78</f>
        <v>0</v>
      </c>
      <c r="AU80" s="7">
        <f t="shared" si="71"/>
        <v>0</v>
      </c>
      <c r="AV80" s="7">
        <f t="shared" si="61"/>
        <v>8.7003000000000004</v>
      </c>
      <c r="AW80" s="7"/>
      <c r="AX80" s="7"/>
      <c r="AY80" s="7">
        <f t="shared" si="65"/>
        <v>8.7003000000000004</v>
      </c>
      <c r="AZ80" s="9"/>
    </row>
    <row r="81" spans="1:52" x14ac:dyDescent="0.2">
      <c r="E81" s="88">
        <v>123456780023</v>
      </c>
      <c r="F81" s="61" t="s">
        <v>490</v>
      </c>
      <c r="G81" s="6" t="s">
        <v>50</v>
      </c>
      <c r="H81" s="20"/>
      <c r="I81" s="20"/>
      <c r="J81" s="20"/>
      <c r="K81" s="20"/>
      <c r="L81" s="20"/>
      <c r="M81" s="20"/>
      <c r="N81" s="20"/>
      <c r="O81" s="20"/>
      <c r="P81" s="20"/>
      <c r="Q81" s="20"/>
      <c r="R81" s="20"/>
      <c r="S81" s="20"/>
      <c r="T81" s="7">
        <f>T78</f>
        <v>0</v>
      </c>
      <c r="U81" s="7">
        <f t="shared" ref="U81:AA81" si="80">(U80)</f>
        <v>0</v>
      </c>
      <c r="V81" s="7">
        <f t="shared" si="80"/>
        <v>0</v>
      </c>
      <c r="W81" s="7">
        <f t="shared" si="80"/>
        <v>0</v>
      </c>
      <c r="X81" s="7">
        <f t="shared" si="80"/>
        <v>0</v>
      </c>
      <c r="Y81" s="7">
        <f t="shared" si="80"/>
        <v>0</v>
      </c>
      <c r="Z81" s="7">
        <f t="shared" si="80"/>
        <v>0</v>
      </c>
      <c r="AA81" s="7">
        <f t="shared" si="80"/>
        <v>0</v>
      </c>
      <c r="AB81" s="19"/>
      <c r="AC81" s="7">
        <f>AC78</f>
        <v>0</v>
      </c>
      <c r="AD81" s="7">
        <f>AD78</f>
        <v>0</v>
      </c>
      <c r="AE81" s="7">
        <f>AE78</f>
        <v>0</v>
      </c>
      <c r="AF81" s="7"/>
      <c r="AG81" s="7">
        <f t="shared" si="64"/>
        <v>0</v>
      </c>
      <c r="AH81" s="7">
        <f>(H78-I78-T78)</f>
        <v>900</v>
      </c>
      <c r="AI81" s="7"/>
      <c r="AJ81" s="7">
        <f>(AG81)</f>
        <v>0</v>
      </c>
      <c r="AK81" s="7"/>
      <c r="AL81" s="7">
        <f t="shared" si="59"/>
        <v>900</v>
      </c>
      <c r="AM81" s="8">
        <v>1E-3</v>
      </c>
      <c r="AN81" s="7">
        <f t="shared" si="79"/>
        <v>0.9</v>
      </c>
      <c r="AO81" s="7"/>
      <c r="AP81" s="7">
        <f t="shared" si="60"/>
        <v>0.9</v>
      </c>
      <c r="AQ81" s="8">
        <v>3.3300000000000003E-2</v>
      </c>
      <c r="AR81" s="7">
        <f t="shared" si="69"/>
        <v>2.9970000000000004E-2</v>
      </c>
      <c r="AS81" s="7">
        <f t="shared" si="70"/>
        <v>0.87002999999999997</v>
      </c>
      <c r="AT81" s="7">
        <f>AT78</f>
        <v>0</v>
      </c>
      <c r="AU81" s="7">
        <f t="shared" si="71"/>
        <v>0</v>
      </c>
      <c r="AV81" s="7">
        <f t="shared" si="61"/>
        <v>0.87002999999999997</v>
      </c>
      <c r="AW81" s="7"/>
      <c r="AX81" s="7"/>
      <c r="AY81" s="7">
        <f t="shared" si="65"/>
        <v>0.87002999999999997</v>
      </c>
      <c r="AZ81" s="9"/>
    </row>
    <row r="82" spans="1:52" x14ac:dyDescent="0.2">
      <c r="A82" s="10" t="s">
        <v>145</v>
      </c>
      <c r="C82" s="10" t="s">
        <v>119</v>
      </c>
      <c r="D82" s="10" t="s">
        <v>146</v>
      </c>
      <c r="E82" s="87">
        <v>123456780024</v>
      </c>
      <c r="F82" s="63" t="s">
        <v>701</v>
      </c>
      <c r="G82" s="4" t="s">
        <v>48</v>
      </c>
      <c r="H82" s="3">
        <v>750</v>
      </c>
      <c r="I82" s="3">
        <v>0</v>
      </c>
      <c r="J82" s="3"/>
      <c r="K82" s="3"/>
      <c r="L82" s="3"/>
      <c r="M82" s="3"/>
      <c r="N82" s="3"/>
      <c r="O82" s="3"/>
      <c r="P82" s="3"/>
      <c r="Q82" s="3"/>
      <c r="R82" s="3"/>
      <c r="S82" s="3"/>
      <c r="T82" s="3">
        <f>SUM(J82:R82)</f>
        <v>0</v>
      </c>
      <c r="U82" s="3"/>
      <c r="V82" s="3"/>
      <c r="W82" s="3"/>
      <c r="X82" s="3"/>
      <c r="Y82" s="3"/>
      <c r="Z82" s="3"/>
      <c r="AA82" s="3"/>
      <c r="AB82" s="19"/>
      <c r="AC82" s="3"/>
      <c r="AD82" s="3"/>
      <c r="AE82" s="3"/>
      <c r="AF82" s="3"/>
      <c r="AG82" s="3">
        <f t="shared" si="64"/>
        <v>0</v>
      </c>
      <c r="AH82" s="3">
        <f>(H82-I82-T82)</f>
        <v>750</v>
      </c>
      <c r="AI82" s="3"/>
      <c r="AJ82" s="3">
        <f t="shared" ref="AJ82:AJ86" si="81">(AG82)</f>
        <v>0</v>
      </c>
      <c r="AK82" s="3"/>
      <c r="AL82" s="3">
        <f t="shared" si="59"/>
        <v>750</v>
      </c>
      <c r="AM82" s="5">
        <v>2.9000000000000001E-2</v>
      </c>
      <c r="AN82" s="3">
        <f t="shared" si="79"/>
        <v>21.75</v>
      </c>
      <c r="AO82" s="3"/>
      <c r="AP82" s="3">
        <f t="shared" si="60"/>
        <v>21.75</v>
      </c>
      <c r="AQ82" s="5">
        <v>3.3300000000000003E-2</v>
      </c>
      <c r="AR82" s="3">
        <f t="shared" si="69"/>
        <v>0.72427500000000011</v>
      </c>
      <c r="AS82" s="3">
        <f t="shared" si="70"/>
        <v>21.025725000000001</v>
      </c>
      <c r="AT82" s="3"/>
      <c r="AU82" s="3">
        <f t="shared" si="71"/>
        <v>0</v>
      </c>
      <c r="AV82" s="3">
        <f t="shared" si="61"/>
        <v>21.025725000000001</v>
      </c>
      <c r="AW82" s="3"/>
      <c r="AX82" s="3"/>
      <c r="AY82" s="3">
        <f t="shared" si="65"/>
        <v>21.025725000000001</v>
      </c>
      <c r="AZ82" s="3">
        <f>SUM(AY82+AY83+AY84+AY85)</f>
        <v>34.626000000000005</v>
      </c>
    </row>
    <row r="83" spans="1:52" x14ac:dyDescent="0.2">
      <c r="C83" s="10" t="s">
        <v>119</v>
      </c>
      <c r="E83" s="87">
        <v>123456780024</v>
      </c>
      <c r="F83" s="61" t="s">
        <v>701</v>
      </c>
      <c r="G83" s="6" t="s">
        <v>52</v>
      </c>
      <c r="H83" s="20"/>
      <c r="I83" s="20"/>
      <c r="J83" s="20"/>
      <c r="K83" s="20"/>
      <c r="L83" s="20"/>
      <c r="M83" s="20"/>
      <c r="N83" s="20"/>
      <c r="O83" s="20"/>
      <c r="P83" s="20"/>
      <c r="Q83" s="20"/>
      <c r="R83" s="20"/>
      <c r="S83" s="20"/>
      <c r="T83" s="7">
        <f>(T82)</f>
        <v>0</v>
      </c>
      <c r="U83" s="7"/>
      <c r="V83" s="7"/>
      <c r="W83" s="7"/>
      <c r="X83" s="7"/>
      <c r="Y83" s="7"/>
      <c r="Z83" s="7"/>
      <c r="AA83" s="7"/>
      <c r="AB83" s="7"/>
      <c r="AC83" s="7"/>
      <c r="AD83" s="7"/>
      <c r="AE83" s="7"/>
      <c r="AF83" s="7"/>
      <c r="AG83" s="7">
        <f t="shared" si="64"/>
        <v>0</v>
      </c>
      <c r="AH83" s="7">
        <f>(H82-I82-T82)</f>
        <v>750</v>
      </c>
      <c r="AI83" s="7"/>
      <c r="AJ83" s="7">
        <f t="shared" si="81"/>
        <v>0</v>
      </c>
      <c r="AK83" s="7"/>
      <c r="AL83" s="7">
        <f t="shared" si="59"/>
        <v>750</v>
      </c>
      <c r="AM83" s="8">
        <v>7.4999999999999997E-3</v>
      </c>
      <c r="AN83" s="7">
        <f t="shared" si="79"/>
        <v>5.625</v>
      </c>
      <c r="AO83" s="7"/>
      <c r="AP83" s="7">
        <f t="shared" si="60"/>
        <v>5.625</v>
      </c>
      <c r="AQ83" s="8">
        <v>0</v>
      </c>
      <c r="AR83" s="7">
        <f t="shared" si="69"/>
        <v>0</v>
      </c>
      <c r="AS83" s="7">
        <f t="shared" si="70"/>
        <v>5.625</v>
      </c>
      <c r="AT83" s="7">
        <f>(AT82)</f>
        <v>0</v>
      </c>
      <c r="AU83" s="7">
        <f t="shared" si="71"/>
        <v>0</v>
      </c>
      <c r="AV83" s="7">
        <f t="shared" si="61"/>
        <v>5.625</v>
      </c>
      <c r="AW83" s="7"/>
      <c r="AX83" s="7"/>
      <c r="AY83" s="7">
        <f t="shared" si="65"/>
        <v>5.625</v>
      </c>
      <c r="AZ83" s="9"/>
    </row>
    <row r="84" spans="1:52" x14ac:dyDescent="0.2">
      <c r="E84" s="87">
        <v>123456780024</v>
      </c>
      <c r="F84" s="61" t="s">
        <v>701</v>
      </c>
      <c r="G84" s="6" t="s">
        <v>49</v>
      </c>
      <c r="H84" s="20"/>
      <c r="I84" s="20"/>
      <c r="J84" s="20"/>
      <c r="K84" s="20"/>
      <c r="L84" s="20"/>
      <c r="M84" s="20"/>
      <c r="N84" s="20"/>
      <c r="O84" s="20"/>
      <c r="P84" s="20"/>
      <c r="Q84" s="20"/>
      <c r="R84" s="20"/>
      <c r="S84" s="20"/>
      <c r="T84" s="7">
        <f>T82</f>
        <v>0</v>
      </c>
      <c r="U84" s="7">
        <f>(U82)</f>
        <v>0</v>
      </c>
      <c r="V84" s="7"/>
      <c r="W84" s="7">
        <f>(W82)</f>
        <v>0</v>
      </c>
      <c r="X84" s="7">
        <f>(X82)</f>
        <v>0</v>
      </c>
      <c r="Y84" s="7">
        <f>(Y82)</f>
        <v>0</v>
      </c>
      <c r="Z84" s="7">
        <f>(Z82)</f>
        <v>0</v>
      </c>
      <c r="AA84" s="7">
        <f>(AA82)</f>
        <v>0</v>
      </c>
      <c r="AB84" s="19"/>
      <c r="AC84" s="7">
        <f>AC82</f>
        <v>0</v>
      </c>
      <c r="AD84" s="7">
        <f>AD82</f>
        <v>0</v>
      </c>
      <c r="AE84" s="7">
        <f>(AE82)</f>
        <v>0</v>
      </c>
      <c r="AF84" s="7"/>
      <c r="AG84" s="7">
        <f t="shared" si="64"/>
        <v>0</v>
      </c>
      <c r="AH84" s="7">
        <f>(H82-I82-T82)</f>
        <v>750</v>
      </c>
      <c r="AI84" s="7"/>
      <c r="AJ84" s="7">
        <f t="shared" si="81"/>
        <v>0</v>
      </c>
      <c r="AK84" s="7"/>
      <c r="AL84" s="7">
        <f t="shared" si="59"/>
        <v>750</v>
      </c>
      <c r="AM84" s="8">
        <v>0.01</v>
      </c>
      <c r="AN84" s="7">
        <f t="shared" si="79"/>
        <v>7.5</v>
      </c>
      <c r="AO84" s="7"/>
      <c r="AP84" s="7">
        <f t="shared" si="60"/>
        <v>7.5</v>
      </c>
      <c r="AQ84" s="8">
        <v>3.3300000000000003E-2</v>
      </c>
      <c r="AR84" s="7">
        <f t="shared" si="69"/>
        <v>0.24975000000000003</v>
      </c>
      <c r="AS84" s="7">
        <f t="shared" si="70"/>
        <v>7.2502500000000003</v>
      </c>
      <c r="AT84" s="7">
        <f>AT82</f>
        <v>0</v>
      </c>
      <c r="AU84" s="7">
        <f t="shared" si="71"/>
        <v>0</v>
      </c>
      <c r="AV84" s="7">
        <f t="shared" si="61"/>
        <v>7.2502500000000003</v>
      </c>
      <c r="AW84" s="7"/>
      <c r="AX84" s="7"/>
      <c r="AY84" s="7">
        <f t="shared" si="65"/>
        <v>7.2502500000000003</v>
      </c>
      <c r="AZ84" s="9"/>
    </row>
    <row r="85" spans="1:52" x14ac:dyDescent="0.2">
      <c r="E85" s="87">
        <v>123456780024</v>
      </c>
      <c r="F85" s="61" t="s">
        <v>701</v>
      </c>
      <c r="G85" s="6" t="s">
        <v>50</v>
      </c>
      <c r="H85" s="20"/>
      <c r="I85" s="20"/>
      <c r="J85" s="20"/>
      <c r="K85" s="20"/>
      <c r="L85" s="20"/>
      <c r="M85" s="20"/>
      <c r="N85" s="20"/>
      <c r="O85" s="20"/>
      <c r="P85" s="20"/>
      <c r="Q85" s="20"/>
      <c r="R85" s="20"/>
      <c r="S85" s="20"/>
      <c r="T85" s="7">
        <f>T82</f>
        <v>0</v>
      </c>
      <c r="U85" s="7">
        <f>U82</f>
        <v>0</v>
      </c>
      <c r="V85" s="7">
        <f>(V84)</f>
        <v>0</v>
      </c>
      <c r="W85" s="7">
        <f t="shared" ref="W85:AA85" si="82">W82</f>
        <v>0</v>
      </c>
      <c r="X85" s="7">
        <f t="shared" si="82"/>
        <v>0</v>
      </c>
      <c r="Y85" s="7">
        <f t="shared" si="82"/>
        <v>0</v>
      </c>
      <c r="Z85" s="7">
        <f t="shared" si="82"/>
        <v>0</v>
      </c>
      <c r="AA85" s="7">
        <f t="shared" si="82"/>
        <v>0</v>
      </c>
      <c r="AB85" s="19"/>
      <c r="AC85" s="7">
        <f>AC82</f>
        <v>0</v>
      </c>
      <c r="AD85" s="7">
        <f>AD82</f>
        <v>0</v>
      </c>
      <c r="AE85" s="7">
        <f t="shared" ref="AE85" si="83">AE82</f>
        <v>0</v>
      </c>
      <c r="AF85" s="7"/>
      <c r="AG85" s="7">
        <f t="shared" si="64"/>
        <v>0</v>
      </c>
      <c r="AH85" s="7">
        <f>(H82-I82-T82)</f>
        <v>750</v>
      </c>
      <c r="AI85" s="7"/>
      <c r="AJ85" s="7">
        <f t="shared" si="81"/>
        <v>0</v>
      </c>
      <c r="AK85" s="7"/>
      <c r="AL85" s="7">
        <f t="shared" si="59"/>
        <v>750</v>
      </c>
      <c r="AM85" s="8">
        <v>1E-3</v>
      </c>
      <c r="AN85" s="7">
        <f t="shared" si="79"/>
        <v>0.75</v>
      </c>
      <c r="AO85" s="7"/>
      <c r="AP85" s="7">
        <f t="shared" si="60"/>
        <v>0.75</v>
      </c>
      <c r="AQ85" s="8">
        <v>3.3300000000000003E-2</v>
      </c>
      <c r="AR85" s="7">
        <f t="shared" si="69"/>
        <v>2.4975000000000004E-2</v>
      </c>
      <c r="AS85" s="7">
        <f t="shared" si="70"/>
        <v>0.72502500000000003</v>
      </c>
      <c r="AT85" s="7">
        <f>AT82</f>
        <v>0</v>
      </c>
      <c r="AU85" s="7">
        <f t="shared" si="71"/>
        <v>0</v>
      </c>
      <c r="AV85" s="7">
        <f t="shared" si="61"/>
        <v>0.72502500000000003</v>
      </c>
      <c r="AW85" s="7"/>
      <c r="AX85" s="7"/>
      <c r="AY85" s="7">
        <f t="shared" si="65"/>
        <v>0.72502500000000003</v>
      </c>
      <c r="AZ85" s="9"/>
    </row>
    <row r="86" spans="1:52" x14ac:dyDescent="0.2">
      <c r="A86" s="50" t="s">
        <v>1656</v>
      </c>
      <c r="C86" s="10" t="s">
        <v>147</v>
      </c>
      <c r="D86" s="10" t="s">
        <v>148</v>
      </c>
      <c r="E86" s="88">
        <v>123456780025</v>
      </c>
      <c r="F86" s="65" t="s">
        <v>1645</v>
      </c>
      <c r="G86" s="22" t="s">
        <v>48</v>
      </c>
      <c r="H86" s="23">
        <v>900</v>
      </c>
      <c r="I86" s="23">
        <v>0</v>
      </c>
      <c r="J86" s="23"/>
      <c r="K86" s="23"/>
      <c r="L86" s="23"/>
      <c r="M86" s="23"/>
      <c r="N86" s="23"/>
      <c r="O86" s="23"/>
      <c r="P86" s="23"/>
      <c r="Q86" s="23"/>
      <c r="R86" s="23"/>
      <c r="S86" s="23"/>
      <c r="T86" s="23">
        <f>SUM(J86:R86)</f>
        <v>0</v>
      </c>
      <c r="U86" s="23"/>
      <c r="V86" s="23"/>
      <c r="W86" s="23"/>
      <c r="X86" s="23"/>
      <c r="Y86" s="23"/>
      <c r="Z86" s="23"/>
      <c r="AA86" s="23"/>
      <c r="AB86" s="19"/>
      <c r="AC86" s="23"/>
      <c r="AD86" s="23"/>
      <c r="AE86" s="23"/>
      <c r="AF86" s="23"/>
      <c r="AG86" s="23">
        <f t="shared" si="64"/>
        <v>0</v>
      </c>
      <c r="AH86" s="23">
        <f>(H86-I86-T86)</f>
        <v>900</v>
      </c>
      <c r="AI86" s="23"/>
      <c r="AJ86" s="23">
        <f t="shared" si="81"/>
        <v>0</v>
      </c>
      <c r="AK86" s="23"/>
      <c r="AL86" s="23">
        <f t="shared" si="59"/>
        <v>900</v>
      </c>
      <c r="AM86" s="24">
        <v>2.9000000000000001E-2</v>
      </c>
      <c r="AN86" s="23">
        <f t="shared" si="79"/>
        <v>26.1</v>
      </c>
      <c r="AO86" s="23"/>
      <c r="AP86" s="23">
        <f t="shared" si="60"/>
        <v>26.1</v>
      </c>
      <c r="AQ86" s="24">
        <v>3.3300000000000003E-2</v>
      </c>
      <c r="AR86" s="23">
        <f t="shared" si="69"/>
        <v>0.86913000000000018</v>
      </c>
      <c r="AS86" s="23">
        <f t="shared" si="70"/>
        <v>25.230870000000003</v>
      </c>
      <c r="AT86" s="23"/>
      <c r="AU86" s="23">
        <f t="shared" si="71"/>
        <v>0</v>
      </c>
      <c r="AV86" s="23">
        <f t="shared" si="61"/>
        <v>25.230870000000003</v>
      </c>
      <c r="AW86" s="23"/>
      <c r="AX86" s="23"/>
      <c r="AY86" s="23">
        <f t="shared" si="65"/>
        <v>25.230870000000003</v>
      </c>
      <c r="AZ86" s="23">
        <f>SUM(AY86+AY87+AY88)</f>
        <v>34.801200000000001</v>
      </c>
    </row>
    <row r="87" spans="1:52" x14ac:dyDescent="0.2">
      <c r="E87" s="88">
        <v>123456780025</v>
      </c>
      <c r="F87" s="61" t="s">
        <v>1645</v>
      </c>
      <c r="G87" s="6" t="s">
        <v>49</v>
      </c>
      <c r="H87" s="20"/>
      <c r="I87" s="20"/>
      <c r="J87" s="20"/>
      <c r="K87" s="20"/>
      <c r="L87" s="20"/>
      <c r="M87" s="20"/>
      <c r="N87" s="20"/>
      <c r="O87" s="20"/>
      <c r="P87" s="20"/>
      <c r="Q87" s="20"/>
      <c r="R87" s="20"/>
      <c r="S87" s="20"/>
      <c r="T87" s="7">
        <f>T86</f>
        <v>0</v>
      </c>
      <c r="U87" s="7">
        <f>(U86)</f>
        <v>0</v>
      </c>
      <c r="V87" s="7"/>
      <c r="W87" s="7">
        <f>(W86)</f>
        <v>0</v>
      </c>
      <c r="X87" s="7">
        <f>(X86)</f>
        <v>0</v>
      </c>
      <c r="Y87" s="7">
        <f>(Y86)</f>
        <v>0</v>
      </c>
      <c r="Z87" s="7">
        <f>(Z86)</f>
        <v>0</v>
      </c>
      <c r="AA87" s="7">
        <f>(AA86)</f>
        <v>0</v>
      </c>
      <c r="AB87" s="19"/>
      <c r="AC87" s="7">
        <f>AC86</f>
        <v>0</v>
      </c>
      <c r="AD87" s="7">
        <f>AD86</f>
        <v>0</v>
      </c>
      <c r="AE87" s="7">
        <f>AE86</f>
        <v>0</v>
      </c>
      <c r="AF87" s="7"/>
      <c r="AG87" s="7">
        <f t="shared" si="64"/>
        <v>0</v>
      </c>
      <c r="AH87" s="7">
        <f>(H86-I86-T86)</f>
        <v>900</v>
      </c>
      <c r="AI87" s="7"/>
      <c r="AJ87" s="7">
        <f>(AG87)</f>
        <v>0</v>
      </c>
      <c r="AK87" s="7"/>
      <c r="AL87" s="7">
        <f t="shared" si="59"/>
        <v>900</v>
      </c>
      <c r="AM87" s="8">
        <v>0.01</v>
      </c>
      <c r="AN87" s="7">
        <f t="shared" ref="AN87:AN91" si="84">AL87*AM87</f>
        <v>9</v>
      </c>
      <c r="AO87" s="7"/>
      <c r="AP87" s="7">
        <f t="shared" si="60"/>
        <v>9</v>
      </c>
      <c r="AQ87" s="8">
        <v>3.3300000000000003E-2</v>
      </c>
      <c r="AR87" s="7">
        <f t="shared" si="69"/>
        <v>0.29970000000000002</v>
      </c>
      <c r="AS87" s="7">
        <f t="shared" si="70"/>
        <v>8.7003000000000004</v>
      </c>
      <c r="AT87" s="7">
        <f>AT86</f>
        <v>0</v>
      </c>
      <c r="AU87" s="7">
        <f t="shared" si="71"/>
        <v>0</v>
      </c>
      <c r="AV87" s="7">
        <f t="shared" si="61"/>
        <v>8.7003000000000004</v>
      </c>
      <c r="AW87" s="7"/>
      <c r="AX87" s="7"/>
      <c r="AY87" s="7">
        <f t="shared" si="65"/>
        <v>8.7003000000000004</v>
      </c>
      <c r="AZ87" s="9"/>
    </row>
    <row r="88" spans="1:52" x14ac:dyDescent="0.2">
      <c r="E88" s="88">
        <v>123456780025</v>
      </c>
      <c r="F88" s="61" t="s">
        <v>1645</v>
      </c>
      <c r="G88" s="6" t="s">
        <v>50</v>
      </c>
      <c r="H88" s="20"/>
      <c r="I88" s="20"/>
      <c r="J88" s="20"/>
      <c r="K88" s="20"/>
      <c r="L88" s="20"/>
      <c r="M88" s="20"/>
      <c r="N88" s="20"/>
      <c r="O88" s="20"/>
      <c r="P88" s="20"/>
      <c r="Q88" s="20"/>
      <c r="R88" s="20"/>
      <c r="S88" s="20"/>
      <c r="T88" s="7">
        <f>T86</f>
        <v>0</v>
      </c>
      <c r="U88" s="7">
        <f t="shared" ref="U88:AA88" si="85">(U87)</f>
        <v>0</v>
      </c>
      <c r="V88" s="7">
        <f t="shared" si="85"/>
        <v>0</v>
      </c>
      <c r="W88" s="7">
        <f t="shared" si="85"/>
        <v>0</v>
      </c>
      <c r="X88" s="7">
        <f t="shared" si="85"/>
        <v>0</v>
      </c>
      <c r="Y88" s="7">
        <f t="shared" si="85"/>
        <v>0</v>
      </c>
      <c r="Z88" s="7">
        <f t="shared" si="85"/>
        <v>0</v>
      </c>
      <c r="AA88" s="7">
        <f t="shared" si="85"/>
        <v>0</v>
      </c>
      <c r="AB88" s="19"/>
      <c r="AC88" s="7">
        <f>AC86</f>
        <v>0</v>
      </c>
      <c r="AD88" s="7">
        <f>AD86</f>
        <v>0</v>
      </c>
      <c r="AE88" s="7">
        <f>AE86</f>
        <v>0</v>
      </c>
      <c r="AF88" s="7"/>
      <c r="AG88" s="7">
        <f t="shared" si="64"/>
        <v>0</v>
      </c>
      <c r="AH88" s="7">
        <f>(H86-I86-T86)</f>
        <v>900</v>
      </c>
      <c r="AI88" s="7"/>
      <c r="AJ88" s="7">
        <f>(AG88)</f>
        <v>0</v>
      </c>
      <c r="AK88" s="7"/>
      <c r="AL88" s="7">
        <f t="shared" si="59"/>
        <v>900</v>
      </c>
      <c r="AM88" s="8">
        <v>1E-3</v>
      </c>
      <c r="AN88" s="7">
        <f t="shared" si="84"/>
        <v>0.9</v>
      </c>
      <c r="AO88" s="7"/>
      <c r="AP88" s="7">
        <f t="shared" si="60"/>
        <v>0.9</v>
      </c>
      <c r="AQ88" s="8">
        <v>3.3300000000000003E-2</v>
      </c>
      <c r="AR88" s="7">
        <f t="shared" si="69"/>
        <v>2.9970000000000004E-2</v>
      </c>
      <c r="AS88" s="7">
        <f t="shared" si="70"/>
        <v>0.87002999999999997</v>
      </c>
      <c r="AT88" s="7">
        <f>AT86</f>
        <v>0</v>
      </c>
      <c r="AU88" s="7">
        <f t="shared" si="71"/>
        <v>0</v>
      </c>
      <c r="AV88" s="7">
        <f t="shared" si="61"/>
        <v>0.87002999999999997</v>
      </c>
      <c r="AW88" s="7"/>
      <c r="AX88" s="7"/>
      <c r="AY88" s="7">
        <f t="shared" si="65"/>
        <v>0.87002999999999997</v>
      </c>
      <c r="AZ88" s="9"/>
    </row>
    <row r="89" spans="1:52" x14ac:dyDescent="0.2">
      <c r="A89" s="10" t="s">
        <v>149</v>
      </c>
      <c r="C89" s="10" t="s">
        <v>128</v>
      </c>
      <c r="D89" s="10" t="s">
        <v>150</v>
      </c>
      <c r="E89" s="87">
        <v>123456780026</v>
      </c>
      <c r="F89" s="63" t="s">
        <v>1376</v>
      </c>
      <c r="G89" s="4" t="s">
        <v>48</v>
      </c>
      <c r="H89" s="3">
        <v>750</v>
      </c>
      <c r="I89" s="3">
        <v>0</v>
      </c>
      <c r="J89" s="3"/>
      <c r="K89" s="3"/>
      <c r="L89" s="3"/>
      <c r="M89" s="3"/>
      <c r="N89" s="3"/>
      <c r="O89" s="3"/>
      <c r="P89" s="3"/>
      <c r="Q89" s="3"/>
      <c r="R89" s="3"/>
      <c r="S89" s="3"/>
      <c r="T89" s="3">
        <f>SUM(J89:R89)</f>
        <v>0</v>
      </c>
      <c r="U89" s="3"/>
      <c r="V89" s="3"/>
      <c r="W89" s="3"/>
      <c r="X89" s="3"/>
      <c r="Y89" s="3"/>
      <c r="Z89" s="3"/>
      <c r="AA89" s="3"/>
      <c r="AB89" s="19"/>
      <c r="AC89" s="3"/>
      <c r="AD89" s="3"/>
      <c r="AE89" s="3"/>
      <c r="AF89" s="3"/>
      <c r="AG89" s="3">
        <f t="shared" si="64"/>
        <v>0</v>
      </c>
      <c r="AH89" s="3">
        <f>(H89-I89-T89)</f>
        <v>750</v>
      </c>
      <c r="AI89" s="3"/>
      <c r="AJ89" s="3">
        <f t="shared" ref="AJ89:AJ92" si="86">(AG89)</f>
        <v>0</v>
      </c>
      <c r="AK89" s="3"/>
      <c r="AL89" s="3">
        <f t="shared" si="59"/>
        <v>750</v>
      </c>
      <c r="AM89" s="5">
        <v>2.9000000000000001E-2</v>
      </c>
      <c r="AN89" s="3">
        <f t="shared" si="84"/>
        <v>21.75</v>
      </c>
      <c r="AO89" s="3"/>
      <c r="AP89" s="3">
        <f t="shared" si="60"/>
        <v>21.75</v>
      </c>
      <c r="AQ89" s="5">
        <v>3.3300000000000003E-2</v>
      </c>
      <c r="AR89" s="3">
        <f t="shared" si="69"/>
        <v>0.72427500000000011</v>
      </c>
      <c r="AS89" s="3">
        <f t="shared" si="70"/>
        <v>21.025725000000001</v>
      </c>
      <c r="AT89" s="3"/>
      <c r="AU89" s="3">
        <f t="shared" si="71"/>
        <v>0</v>
      </c>
      <c r="AV89" s="3">
        <f t="shared" si="61"/>
        <v>21.025725000000001</v>
      </c>
      <c r="AW89" s="3"/>
      <c r="AX89" s="3"/>
      <c r="AY89" s="3">
        <f t="shared" si="65"/>
        <v>21.025725000000001</v>
      </c>
      <c r="AZ89" s="3">
        <f>SUM(AY89+AY90)</f>
        <v>28.350975000000002</v>
      </c>
    </row>
    <row r="90" spans="1:52" x14ac:dyDescent="0.2">
      <c r="C90" s="10" t="s">
        <v>128</v>
      </c>
      <c r="E90" s="87">
        <v>123456780026</v>
      </c>
      <c r="F90" s="61" t="s">
        <v>1376</v>
      </c>
      <c r="G90" s="6" t="s">
        <v>52</v>
      </c>
      <c r="H90" s="20"/>
      <c r="I90" s="20"/>
      <c r="J90" s="20"/>
      <c r="K90" s="20"/>
      <c r="L90" s="20"/>
      <c r="M90" s="20"/>
      <c r="N90" s="20"/>
      <c r="O90" s="20"/>
      <c r="P90" s="20"/>
      <c r="Q90" s="20"/>
      <c r="R90" s="20"/>
      <c r="S90" s="20"/>
      <c r="T90" s="7">
        <f>(T89)</f>
        <v>0</v>
      </c>
      <c r="U90" s="7"/>
      <c r="V90" s="7"/>
      <c r="W90" s="7"/>
      <c r="X90" s="7"/>
      <c r="Y90" s="7"/>
      <c r="Z90" s="7"/>
      <c r="AA90" s="7"/>
      <c r="AB90" s="7"/>
      <c r="AC90" s="7"/>
      <c r="AD90" s="7"/>
      <c r="AE90" s="7"/>
      <c r="AF90" s="7"/>
      <c r="AG90" s="7">
        <f t="shared" si="64"/>
        <v>0</v>
      </c>
      <c r="AH90" s="7">
        <f>(H89-I89-T89)</f>
        <v>750</v>
      </c>
      <c r="AI90" s="7"/>
      <c r="AJ90" s="7">
        <f t="shared" si="86"/>
        <v>0</v>
      </c>
      <c r="AK90" s="7"/>
      <c r="AL90" s="7">
        <f t="shared" si="59"/>
        <v>750</v>
      </c>
      <c r="AM90" s="8">
        <v>0.01</v>
      </c>
      <c r="AN90" s="7">
        <f t="shared" si="84"/>
        <v>7.5</v>
      </c>
      <c r="AO90" s="7"/>
      <c r="AP90" s="7">
        <f t="shared" si="60"/>
        <v>7.5</v>
      </c>
      <c r="AQ90" s="8">
        <v>2.3300000000000001E-2</v>
      </c>
      <c r="AR90" s="7">
        <f t="shared" si="69"/>
        <v>0.17475000000000002</v>
      </c>
      <c r="AS90" s="7">
        <f t="shared" si="70"/>
        <v>7.3252499999999996</v>
      </c>
      <c r="AT90" s="7">
        <f>(AT89)</f>
        <v>0</v>
      </c>
      <c r="AU90" s="7">
        <f t="shared" si="71"/>
        <v>0</v>
      </c>
      <c r="AV90" s="7">
        <f t="shared" si="61"/>
        <v>7.3252499999999996</v>
      </c>
      <c r="AW90" s="7"/>
      <c r="AX90" s="7"/>
      <c r="AY90" s="7">
        <f t="shared" si="65"/>
        <v>7.3252499999999996</v>
      </c>
      <c r="AZ90" s="9"/>
    </row>
    <row r="91" spans="1:52" x14ac:dyDescent="0.2">
      <c r="A91" s="10" t="s">
        <v>151</v>
      </c>
      <c r="C91" s="10" t="s">
        <v>122</v>
      </c>
      <c r="D91" s="10" t="s">
        <v>152</v>
      </c>
      <c r="E91" s="88">
        <v>123456780027</v>
      </c>
      <c r="F91" s="65" t="s">
        <v>617</v>
      </c>
      <c r="G91" s="22" t="s">
        <v>48</v>
      </c>
      <c r="H91" s="23">
        <v>900</v>
      </c>
      <c r="I91" s="23">
        <v>0</v>
      </c>
      <c r="J91" s="23"/>
      <c r="K91" s="23"/>
      <c r="L91" s="23"/>
      <c r="M91" s="23"/>
      <c r="N91" s="23"/>
      <c r="O91" s="23"/>
      <c r="P91" s="23"/>
      <c r="Q91" s="23"/>
      <c r="R91" s="23"/>
      <c r="S91" s="23"/>
      <c r="T91" s="23">
        <f>SUM(J91:R91)</f>
        <v>0</v>
      </c>
      <c r="U91" s="23"/>
      <c r="V91" s="23"/>
      <c r="W91" s="23"/>
      <c r="X91" s="23"/>
      <c r="Y91" s="23"/>
      <c r="Z91" s="23"/>
      <c r="AA91" s="23"/>
      <c r="AB91" s="19"/>
      <c r="AC91" s="23"/>
      <c r="AD91" s="23"/>
      <c r="AE91" s="23"/>
      <c r="AF91" s="23"/>
      <c r="AG91" s="23">
        <f t="shared" si="64"/>
        <v>0</v>
      </c>
      <c r="AH91" s="23">
        <f>(H91-I91-T91)</f>
        <v>900</v>
      </c>
      <c r="AI91" s="23"/>
      <c r="AJ91" s="23">
        <f t="shared" si="86"/>
        <v>0</v>
      </c>
      <c r="AK91" s="23"/>
      <c r="AL91" s="23">
        <f t="shared" si="59"/>
        <v>900</v>
      </c>
      <c r="AM91" s="24">
        <v>2.9000000000000001E-2</v>
      </c>
      <c r="AN91" s="23">
        <f t="shared" si="84"/>
        <v>26.1</v>
      </c>
      <c r="AO91" s="23"/>
      <c r="AP91" s="23">
        <f t="shared" si="60"/>
        <v>26.1</v>
      </c>
      <c r="AQ91" s="24">
        <v>3.3300000000000003E-2</v>
      </c>
      <c r="AR91" s="23">
        <f t="shared" si="69"/>
        <v>0.86913000000000018</v>
      </c>
      <c r="AS91" s="23">
        <f t="shared" si="70"/>
        <v>25.230870000000003</v>
      </c>
      <c r="AT91" s="23"/>
      <c r="AU91" s="23">
        <f t="shared" si="71"/>
        <v>0</v>
      </c>
      <c r="AV91" s="23">
        <f t="shared" si="61"/>
        <v>25.230870000000003</v>
      </c>
      <c r="AW91" s="23"/>
      <c r="AX91" s="23"/>
      <c r="AY91" s="23">
        <f t="shared" si="65"/>
        <v>25.230870000000003</v>
      </c>
      <c r="AZ91" s="23">
        <f>SUM(AY91+AY92+AY93+AY94)</f>
        <v>37.039950000000005</v>
      </c>
    </row>
    <row r="92" spans="1:52" x14ac:dyDescent="0.2">
      <c r="C92" s="10" t="s">
        <v>122</v>
      </c>
      <c r="E92" s="88">
        <v>123456780027</v>
      </c>
      <c r="F92" s="61" t="s">
        <v>617</v>
      </c>
      <c r="G92" s="6" t="s">
        <v>52</v>
      </c>
      <c r="H92" s="20"/>
      <c r="I92" s="20"/>
      <c r="J92" s="20"/>
      <c r="K92" s="20"/>
      <c r="L92" s="20"/>
      <c r="M92" s="20"/>
      <c r="N92" s="20"/>
      <c r="O92" s="20"/>
      <c r="P92" s="20"/>
      <c r="Q92" s="20"/>
      <c r="R92" s="20"/>
      <c r="S92" s="20"/>
      <c r="T92" s="7">
        <f>(T91)</f>
        <v>0</v>
      </c>
      <c r="U92" s="7"/>
      <c r="V92" s="7"/>
      <c r="W92" s="7"/>
      <c r="X92" s="7"/>
      <c r="Y92" s="7"/>
      <c r="Z92" s="7"/>
      <c r="AA92" s="7"/>
      <c r="AB92" s="7"/>
      <c r="AC92" s="7"/>
      <c r="AD92" s="7"/>
      <c r="AE92" s="7"/>
      <c r="AF92" s="7"/>
      <c r="AG92" s="7">
        <f t="shared" si="64"/>
        <v>0</v>
      </c>
      <c r="AH92" s="7">
        <f>(H91-I91-T91)</f>
        <v>900</v>
      </c>
      <c r="AI92" s="7"/>
      <c r="AJ92" s="7">
        <f t="shared" si="86"/>
        <v>0</v>
      </c>
      <c r="AK92" s="7"/>
      <c r="AL92" s="7">
        <f t="shared" si="59"/>
        <v>900</v>
      </c>
      <c r="AM92" s="27">
        <v>2.5000000000000001E-3</v>
      </c>
      <c r="AN92" s="7">
        <f>AL92*AM92</f>
        <v>2.25</v>
      </c>
      <c r="AO92" s="7"/>
      <c r="AP92" s="7">
        <f t="shared" si="60"/>
        <v>2.25</v>
      </c>
      <c r="AQ92" s="8">
        <v>5.0000000000000001E-3</v>
      </c>
      <c r="AR92" s="7">
        <f t="shared" si="69"/>
        <v>1.125E-2</v>
      </c>
      <c r="AS92" s="7">
        <f t="shared" si="70"/>
        <v>2.23875</v>
      </c>
      <c r="AT92" s="7">
        <f>(AT91)</f>
        <v>0</v>
      </c>
      <c r="AU92" s="7">
        <f t="shared" si="71"/>
        <v>0</v>
      </c>
      <c r="AV92" s="7">
        <f t="shared" si="61"/>
        <v>2.23875</v>
      </c>
      <c r="AW92" s="7"/>
      <c r="AX92" s="7"/>
      <c r="AY92" s="7">
        <f t="shared" si="65"/>
        <v>2.23875</v>
      </c>
      <c r="AZ92" s="9"/>
    </row>
    <row r="93" spans="1:52" x14ac:dyDescent="0.2">
      <c r="E93" s="88">
        <v>123456780027</v>
      </c>
      <c r="F93" s="61" t="s">
        <v>617</v>
      </c>
      <c r="G93" s="6" t="s">
        <v>49</v>
      </c>
      <c r="H93" s="20"/>
      <c r="I93" s="20"/>
      <c r="J93" s="20"/>
      <c r="K93" s="20"/>
      <c r="L93" s="20"/>
      <c r="M93" s="20"/>
      <c r="N93" s="20"/>
      <c r="O93" s="20"/>
      <c r="P93" s="20"/>
      <c r="Q93" s="20"/>
      <c r="R93" s="20"/>
      <c r="S93" s="20"/>
      <c r="T93" s="7">
        <f>T91</f>
        <v>0</v>
      </c>
      <c r="U93" s="7">
        <f>(U91)</f>
        <v>0</v>
      </c>
      <c r="V93" s="7"/>
      <c r="W93" s="7">
        <f>(W91)</f>
        <v>0</v>
      </c>
      <c r="X93" s="7">
        <f>(X91)</f>
        <v>0</v>
      </c>
      <c r="Y93" s="7">
        <f>(Y91)</f>
        <v>0</v>
      </c>
      <c r="Z93" s="7">
        <f>(Z91)</f>
        <v>0</v>
      </c>
      <c r="AA93" s="7">
        <f>(AA91)</f>
        <v>0</v>
      </c>
      <c r="AB93" s="19"/>
      <c r="AC93" s="7">
        <f>AC91</f>
        <v>0</v>
      </c>
      <c r="AD93" s="7">
        <f>AD91</f>
        <v>0</v>
      </c>
      <c r="AE93" s="7">
        <f>AE91</f>
        <v>0</v>
      </c>
      <c r="AF93" s="7"/>
      <c r="AG93" s="7">
        <f t="shared" si="64"/>
        <v>0</v>
      </c>
      <c r="AH93" s="7">
        <f>(H91-I91-T91)</f>
        <v>900</v>
      </c>
      <c r="AI93" s="7"/>
      <c r="AJ93" s="7">
        <f>(AG93)</f>
        <v>0</v>
      </c>
      <c r="AK93" s="7"/>
      <c r="AL93" s="7">
        <f t="shared" si="59"/>
        <v>900</v>
      </c>
      <c r="AM93" s="8">
        <v>0.01</v>
      </c>
      <c r="AN93" s="7">
        <f t="shared" ref="AN93:AN95" si="87">AL93*AM93</f>
        <v>9</v>
      </c>
      <c r="AO93" s="7"/>
      <c r="AP93" s="7">
        <f t="shared" si="60"/>
        <v>9</v>
      </c>
      <c r="AQ93" s="8">
        <v>3.3300000000000003E-2</v>
      </c>
      <c r="AR93" s="7">
        <f t="shared" si="69"/>
        <v>0.29970000000000002</v>
      </c>
      <c r="AS93" s="7">
        <f t="shared" si="70"/>
        <v>8.7003000000000004</v>
      </c>
      <c r="AT93" s="7">
        <f>AT91</f>
        <v>0</v>
      </c>
      <c r="AU93" s="7">
        <f t="shared" si="71"/>
        <v>0</v>
      </c>
      <c r="AV93" s="7">
        <f t="shared" si="61"/>
        <v>8.7003000000000004</v>
      </c>
      <c r="AW93" s="7"/>
      <c r="AX93" s="7"/>
      <c r="AY93" s="7">
        <f t="shared" si="65"/>
        <v>8.7003000000000004</v>
      </c>
      <c r="AZ93" s="9"/>
    </row>
    <row r="94" spans="1:52" x14ac:dyDescent="0.2">
      <c r="E94" s="88">
        <v>123456780027</v>
      </c>
      <c r="F94" s="61" t="s">
        <v>617</v>
      </c>
      <c r="G94" s="6" t="s">
        <v>50</v>
      </c>
      <c r="H94" s="20"/>
      <c r="I94" s="20"/>
      <c r="J94" s="20"/>
      <c r="K94" s="20"/>
      <c r="L94" s="20"/>
      <c r="M94" s="20"/>
      <c r="N94" s="20"/>
      <c r="O94" s="20"/>
      <c r="P94" s="20"/>
      <c r="Q94" s="20"/>
      <c r="R94" s="20"/>
      <c r="S94" s="20"/>
      <c r="T94" s="7">
        <f>T91</f>
        <v>0</v>
      </c>
      <c r="U94" s="7">
        <f t="shared" ref="U94:AA94" si="88">(U93)</f>
        <v>0</v>
      </c>
      <c r="V94" s="7">
        <f t="shared" si="88"/>
        <v>0</v>
      </c>
      <c r="W94" s="7">
        <f t="shared" si="88"/>
        <v>0</v>
      </c>
      <c r="X94" s="7">
        <f t="shared" si="88"/>
        <v>0</v>
      </c>
      <c r="Y94" s="7">
        <f t="shared" si="88"/>
        <v>0</v>
      </c>
      <c r="Z94" s="7">
        <f t="shared" si="88"/>
        <v>0</v>
      </c>
      <c r="AA94" s="7">
        <f t="shared" si="88"/>
        <v>0</v>
      </c>
      <c r="AB94" s="19"/>
      <c r="AC94" s="7">
        <f>AC91</f>
        <v>0</v>
      </c>
      <c r="AD94" s="7">
        <f>AD91</f>
        <v>0</v>
      </c>
      <c r="AE94" s="7">
        <f>AE91</f>
        <v>0</v>
      </c>
      <c r="AF94" s="7"/>
      <c r="AG94" s="7">
        <f t="shared" si="64"/>
        <v>0</v>
      </c>
      <c r="AH94" s="7">
        <f>(H91-I91-T91)</f>
        <v>900</v>
      </c>
      <c r="AI94" s="7"/>
      <c r="AJ94" s="7">
        <f>(AG94)</f>
        <v>0</v>
      </c>
      <c r="AK94" s="7"/>
      <c r="AL94" s="7">
        <f t="shared" si="59"/>
        <v>900</v>
      </c>
      <c r="AM94" s="8">
        <v>1E-3</v>
      </c>
      <c r="AN94" s="7">
        <f t="shared" si="87"/>
        <v>0.9</v>
      </c>
      <c r="AO94" s="7"/>
      <c r="AP94" s="7">
        <f t="shared" si="60"/>
        <v>0.9</v>
      </c>
      <c r="AQ94" s="8">
        <v>3.3300000000000003E-2</v>
      </c>
      <c r="AR94" s="7">
        <f t="shared" si="69"/>
        <v>2.9970000000000004E-2</v>
      </c>
      <c r="AS94" s="7">
        <f t="shared" si="70"/>
        <v>0.87002999999999997</v>
      </c>
      <c r="AT94" s="7">
        <f>AT91</f>
        <v>0</v>
      </c>
      <c r="AU94" s="7">
        <f t="shared" si="71"/>
        <v>0</v>
      </c>
      <c r="AV94" s="7">
        <f t="shared" si="61"/>
        <v>0.87002999999999997</v>
      </c>
      <c r="AW94" s="7"/>
      <c r="AX94" s="7"/>
      <c r="AY94" s="7">
        <f t="shared" si="65"/>
        <v>0.87002999999999997</v>
      </c>
      <c r="AZ94" s="9"/>
    </row>
    <row r="95" spans="1:52" x14ac:dyDescent="0.2">
      <c r="A95" s="10" t="s">
        <v>155</v>
      </c>
      <c r="C95" s="10" t="s">
        <v>122</v>
      </c>
      <c r="D95" s="10" t="s">
        <v>156</v>
      </c>
      <c r="E95" s="87">
        <v>123456780028</v>
      </c>
      <c r="F95" s="63" t="s">
        <v>594</v>
      </c>
      <c r="G95" s="4" t="s">
        <v>48</v>
      </c>
      <c r="H95" s="3">
        <v>900</v>
      </c>
      <c r="I95" s="3">
        <v>0</v>
      </c>
      <c r="J95" s="3"/>
      <c r="K95" s="3"/>
      <c r="L95" s="3"/>
      <c r="M95" s="3"/>
      <c r="N95" s="3"/>
      <c r="O95" s="3"/>
      <c r="P95" s="3"/>
      <c r="Q95" s="3"/>
      <c r="R95" s="3"/>
      <c r="S95" s="3"/>
      <c r="T95" s="3">
        <f>SUM(J95:R95)</f>
        <v>0</v>
      </c>
      <c r="U95" s="3"/>
      <c r="V95" s="3"/>
      <c r="W95" s="3"/>
      <c r="X95" s="3"/>
      <c r="Y95" s="3"/>
      <c r="Z95" s="3"/>
      <c r="AA95" s="3"/>
      <c r="AB95" s="19"/>
      <c r="AC95" s="3"/>
      <c r="AD95" s="3"/>
      <c r="AE95" s="3"/>
      <c r="AF95" s="3"/>
      <c r="AG95" s="3">
        <f t="shared" si="64"/>
        <v>0</v>
      </c>
      <c r="AH95" s="3">
        <f>(H95-I95-T95)</f>
        <v>900</v>
      </c>
      <c r="AI95" s="3"/>
      <c r="AJ95" s="3">
        <f t="shared" ref="AJ95:AJ96" si="89">(AG95)</f>
        <v>0</v>
      </c>
      <c r="AK95" s="3"/>
      <c r="AL95" s="3">
        <f t="shared" si="59"/>
        <v>900</v>
      </c>
      <c r="AM95" s="5">
        <v>2.9000000000000001E-2</v>
      </c>
      <c r="AN95" s="3">
        <f t="shared" si="87"/>
        <v>26.1</v>
      </c>
      <c r="AO95" s="3"/>
      <c r="AP95" s="3">
        <f t="shared" si="60"/>
        <v>26.1</v>
      </c>
      <c r="AQ95" s="5">
        <v>3.3300000000000003E-2</v>
      </c>
      <c r="AR95" s="3">
        <f t="shared" ref="AR95:AR125" si="90">(AP95*AQ95)</f>
        <v>0.86913000000000018</v>
      </c>
      <c r="AS95" s="3">
        <f t="shared" ref="AS95:AS125" si="91">(AP95-AR95)</f>
        <v>25.230870000000003</v>
      </c>
      <c r="AT95" s="3"/>
      <c r="AU95" s="3">
        <f t="shared" ref="AU95:AU125" si="92">(AT95*AM95)</f>
        <v>0</v>
      </c>
      <c r="AV95" s="3">
        <f t="shared" si="61"/>
        <v>25.230870000000003</v>
      </c>
      <c r="AW95" s="3"/>
      <c r="AX95" s="3"/>
      <c r="AY95" s="3">
        <f t="shared" si="65"/>
        <v>25.230870000000003</v>
      </c>
      <c r="AZ95" s="3">
        <f>SUM(AY95+AY96+AY97+AY98)</f>
        <v>37.039950000000005</v>
      </c>
    </row>
    <row r="96" spans="1:52" x14ac:dyDescent="0.2">
      <c r="C96" s="10" t="s">
        <v>122</v>
      </c>
      <c r="E96" s="87">
        <v>123456780028</v>
      </c>
      <c r="F96" s="61" t="s">
        <v>594</v>
      </c>
      <c r="G96" s="6" t="s">
        <v>52</v>
      </c>
      <c r="H96" s="20"/>
      <c r="I96" s="20"/>
      <c r="J96" s="20"/>
      <c r="K96" s="20"/>
      <c r="L96" s="20"/>
      <c r="M96" s="20"/>
      <c r="N96" s="20"/>
      <c r="O96" s="20"/>
      <c r="P96" s="20"/>
      <c r="Q96" s="20"/>
      <c r="R96" s="20"/>
      <c r="S96" s="20"/>
      <c r="T96" s="7">
        <f>(T95)</f>
        <v>0</v>
      </c>
      <c r="U96" s="7"/>
      <c r="V96" s="7"/>
      <c r="W96" s="7"/>
      <c r="X96" s="7"/>
      <c r="Y96" s="7"/>
      <c r="Z96" s="7"/>
      <c r="AA96" s="7"/>
      <c r="AB96" s="7"/>
      <c r="AC96" s="7"/>
      <c r="AD96" s="7"/>
      <c r="AE96" s="7"/>
      <c r="AF96" s="7"/>
      <c r="AG96" s="7">
        <f t="shared" si="64"/>
        <v>0</v>
      </c>
      <c r="AH96" s="7">
        <f>(H95-I95-T95)</f>
        <v>900</v>
      </c>
      <c r="AI96" s="7"/>
      <c r="AJ96" s="7">
        <f t="shared" si="89"/>
        <v>0</v>
      </c>
      <c r="AK96" s="7"/>
      <c r="AL96" s="7">
        <f t="shared" si="59"/>
        <v>900</v>
      </c>
      <c r="AM96" s="27">
        <v>2.5000000000000001E-3</v>
      </c>
      <c r="AN96" s="7">
        <f>AL96*AM96</f>
        <v>2.25</v>
      </c>
      <c r="AO96" s="7"/>
      <c r="AP96" s="7">
        <f t="shared" si="60"/>
        <v>2.25</v>
      </c>
      <c r="AQ96" s="8">
        <v>5.0000000000000001E-3</v>
      </c>
      <c r="AR96" s="7">
        <f t="shared" si="90"/>
        <v>1.125E-2</v>
      </c>
      <c r="AS96" s="7">
        <f t="shared" si="91"/>
        <v>2.23875</v>
      </c>
      <c r="AT96" s="7">
        <f>(AT95)</f>
        <v>0</v>
      </c>
      <c r="AU96" s="7">
        <f t="shared" si="92"/>
        <v>0</v>
      </c>
      <c r="AV96" s="7">
        <f t="shared" si="61"/>
        <v>2.23875</v>
      </c>
      <c r="AW96" s="7"/>
      <c r="AX96" s="7"/>
      <c r="AY96" s="7">
        <f t="shared" si="65"/>
        <v>2.23875</v>
      </c>
      <c r="AZ96" s="9"/>
    </row>
    <row r="97" spans="1:52" x14ac:dyDescent="0.2">
      <c r="E97" s="87">
        <v>123456780028</v>
      </c>
      <c r="F97" s="61" t="s">
        <v>594</v>
      </c>
      <c r="G97" s="6" t="s">
        <v>49</v>
      </c>
      <c r="H97" s="20"/>
      <c r="I97" s="20"/>
      <c r="J97" s="20"/>
      <c r="K97" s="20"/>
      <c r="L97" s="20"/>
      <c r="M97" s="20"/>
      <c r="N97" s="20"/>
      <c r="O97" s="20"/>
      <c r="P97" s="20"/>
      <c r="Q97" s="20"/>
      <c r="R97" s="20"/>
      <c r="S97" s="20"/>
      <c r="T97" s="7">
        <f>T95</f>
        <v>0</v>
      </c>
      <c r="U97" s="7">
        <f>(U95)</f>
        <v>0</v>
      </c>
      <c r="V97" s="7"/>
      <c r="W97" s="7">
        <f>(W95)</f>
        <v>0</v>
      </c>
      <c r="X97" s="7">
        <f>(X95)</f>
        <v>0</v>
      </c>
      <c r="Y97" s="7">
        <f>(Y95)</f>
        <v>0</v>
      </c>
      <c r="Z97" s="7">
        <f>(Z95)</f>
        <v>0</v>
      </c>
      <c r="AA97" s="7">
        <f>(AA95)</f>
        <v>0</v>
      </c>
      <c r="AB97" s="19"/>
      <c r="AC97" s="7">
        <f>AC95</f>
        <v>0</v>
      </c>
      <c r="AD97" s="7">
        <f>AD95</f>
        <v>0</v>
      </c>
      <c r="AE97" s="7">
        <f>AE95</f>
        <v>0</v>
      </c>
      <c r="AF97" s="7"/>
      <c r="AG97" s="7">
        <f t="shared" si="64"/>
        <v>0</v>
      </c>
      <c r="AH97" s="7">
        <f>(H95-I95-T95)</f>
        <v>900</v>
      </c>
      <c r="AI97" s="7"/>
      <c r="AJ97" s="7">
        <f>(AG97)</f>
        <v>0</v>
      </c>
      <c r="AK97" s="7"/>
      <c r="AL97" s="7">
        <f t="shared" si="59"/>
        <v>900</v>
      </c>
      <c r="AM97" s="8">
        <v>0.01</v>
      </c>
      <c r="AN97" s="7">
        <f t="shared" ref="AN97:AN101" si="93">AL97*AM97</f>
        <v>9</v>
      </c>
      <c r="AO97" s="7"/>
      <c r="AP97" s="7">
        <f t="shared" si="60"/>
        <v>9</v>
      </c>
      <c r="AQ97" s="8">
        <v>3.3300000000000003E-2</v>
      </c>
      <c r="AR97" s="7">
        <f t="shared" si="90"/>
        <v>0.29970000000000002</v>
      </c>
      <c r="AS97" s="7">
        <f t="shared" si="91"/>
        <v>8.7003000000000004</v>
      </c>
      <c r="AT97" s="7">
        <f>AT95</f>
        <v>0</v>
      </c>
      <c r="AU97" s="7">
        <f t="shared" si="92"/>
        <v>0</v>
      </c>
      <c r="AV97" s="7">
        <f t="shared" si="61"/>
        <v>8.7003000000000004</v>
      </c>
      <c r="AW97" s="7"/>
      <c r="AX97" s="7"/>
      <c r="AY97" s="7">
        <f t="shared" si="65"/>
        <v>8.7003000000000004</v>
      </c>
      <c r="AZ97" s="9"/>
    </row>
    <row r="98" spans="1:52" x14ac:dyDescent="0.2">
      <c r="E98" s="87">
        <v>123456780028</v>
      </c>
      <c r="F98" s="61" t="s">
        <v>594</v>
      </c>
      <c r="G98" s="6" t="s">
        <v>50</v>
      </c>
      <c r="H98" s="20"/>
      <c r="I98" s="20"/>
      <c r="J98" s="20"/>
      <c r="K98" s="20"/>
      <c r="L98" s="20"/>
      <c r="M98" s="20"/>
      <c r="N98" s="20"/>
      <c r="O98" s="20"/>
      <c r="P98" s="20"/>
      <c r="Q98" s="20"/>
      <c r="R98" s="20"/>
      <c r="S98" s="20"/>
      <c r="T98" s="7">
        <f>T95</f>
        <v>0</v>
      </c>
      <c r="U98" s="7">
        <f t="shared" ref="U98:AA98" si="94">(U97)</f>
        <v>0</v>
      </c>
      <c r="V98" s="7">
        <f t="shared" si="94"/>
        <v>0</v>
      </c>
      <c r="W98" s="7">
        <f t="shared" si="94"/>
        <v>0</v>
      </c>
      <c r="X98" s="7">
        <f t="shared" si="94"/>
        <v>0</v>
      </c>
      <c r="Y98" s="7">
        <f t="shared" si="94"/>
        <v>0</v>
      </c>
      <c r="Z98" s="7">
        <f t="shared" si="94"/>
        <v>0</v>
      </c>
      <c r="AA98" s="7">
        <f t="shared" si="94"/>
        <v>0</v>
      </c>
      <c r="AB98" s="19"/>
      <c r="AC98" s="7">
        <f>AC95</f>
        <v>0</v>
      </c>
      <c r="AD98" s="7">
        <f>AD95</f>
        <v>0</v>
      </c>
      <c r="AE98" s="7">
        <f>AE95</f>
        <v>0</v>
      </c>
      <c r="AF98" s="7"/>
      <c r="AG98" s="7">
        <f t="shared" si="64"/>
        <v>0</v>
      </c>
      <c r="AH98" s="7">
        <f>(H95-I95-T95)</f>
        <v>900</v>
      </c>
      <c r="AI98" s="7"/>
      <c r="AJ98" s="7">
        <f>(AG98)</f>
        <v>0</v>
      </c>
      <c r="AK98" s="7"/>
      <c r="AL98" s="7">
        <f t="shared" si="59"/>
        <v>900</v>
      </c>
      <c r="AM98" s="8">
        <v>1E-3</v>
      </c>
      <c r="AN98" s="7">
        <f t="shared" si="93"/>
        <v>0.9</v>
      </c>
      <c r="AO98" s="7"/>
      <c r="AP98" s="7">
        <f t="shared" si="60"/>
        <v>0.9</v>
      </c>
      <c r="AQ98" s="8">
        <v>3.3300000000000003E-2</v>
      </c>
      <c r="AR98" s="7">
        <f t="shared" si="90"/>
        <v>2.9970000000000004E-2</v>
      </c>
      <c r="AS98" s="7">
        <f t="shared" si="91"/>
        <v>0.87002999999999997</v>
      </c>
      <c r="AT98" s="7">
        <f>AT95</f>
        <v>0</v>
      </c>
      <c r="AU98" s="7">
        <f t="shared" si="92"/>
        <v>0</v>
      </c>
      <c r="AV98" s="7">
        <f t="shared" si="61"/>
        <v>0.87002999999999997</v>
      </c>
      <c r="AW98" s="7"/>
      <c r="AX98" s="7"/>
      <c r="AY98" s="7">
        <f t="shared" si="65"/>
        <v>0.87002999999999997</v>
      </c>
      <c r="AZ98" s="9"/>
    </row>
    <row r="99" spans="1:52" x14ac:dyDescent="0.2">
      <c r="A99" s="10" t="s">
        <v>157</v>
      </c>
      <c r="C99" s="10" t="s">
        <v>158</v>
      </c>
      <c r="D99" s="10" t="s">
        <v>159</v>
      </c>
      <c r="E99" s="86">
        <v>123456780029</v>
      </c>
      <c r="F99" s="74" t="s">
        <v>109</v>
      </c>
      <c r="G99" s="73" t="s">
        <v>48</v>
      </c>
      <c r="H99" s="75">
        <v>200</v>
      </c>
      <c r="I99" s="75">
        <v>0</v>
      </c>
      <c r="J99" s="75"/>
      <c r="K99" s="75"/>
      <c r="L99" s="75"/>
      <c r="M99" s="75"/>
      <c r="N99" s="75"/>
      <c r="O99" s="75"/>
      <c r="P99" s="75"/>
      <c r="Q99" s="75"/>
      <c r="R99" s="75"/>
      <c r="S99" s="75"/>
      <c r="T99" s="75">
        <f>SUM(J99:R99)</f>
        <v>0</v>
      </c>
      <c r="U99" s="75"/>
      <c r="V99" s="75"/>
      <c r="W99" s="75"/>
      <c r="X99" s="75"/>
      <c r="Y99" s="75"/>
      <c r="Z99" s="75"/>
      <c r="AA99" s="75"/>
      <c r="AB99" s="19"/>
      <c r="AC99" s="75"/>
      <c r="AD99" s="75"/>
      <c r="AE99" s="75"/>
      <c r="AF99" s="75"/>
      <c r="AG99" s="75">
        <f>SUM(U99:AE99)</f>
        <v>0</v>
      </c>
      <c r="AH99" s="75">
        <f>(H99-I99-T99)</f>
        <v>200</v>
      </c>
      <c r="AI99" s="75"/>
      <c r="AJ99" s="75">
        <f t="shared" ref="AJ99:AJ102" si="95">(AG99)</f>
        <v>0</v>
      </c>
      <c r="AK99" s="75"/>
      <c r="AL99" s="75">
        <f t="shared" si="59"/>
        <v>200</v>
      </c>
      <c r="AM99" s="76">
        <v>2.9000000000000001E-2</v>
      </c>
      <c r="AN99" s="75">
        <f t="shared" si="93"/>
        <v>5.8000000000000007</v>
      </c>
      <c r="AO99" s="75"/>
      <c r="AP99" s="75">
        <f t="shared" si="60"/>
        <v>5.8000000000000007</v>
      </c>
      <c r="AQ99" s="76">
        <v>3.3300000000000003E-2</v>
      </c>
      <c r="AR99" s="77">
        <f t="shared" si="90"/>
        <v>0.19314000000000003</v>
      </c>
      <c r="AS99" s="75">
        <f t="shared" si="91"/>
        <v>5.6068600000000011</v>
      </c>
      <c r="AT99" s="75"/>
      <c r="AU99" s="75">
        <f t="shared" si="92"/>
        <v>0</v>
      </c>
      <c r="AV99" s="75">
        <f t="shared" si="61"/>
        <v>5.6068600000000011</v>
      </c>
      <c r="AW99" s="75"/>
      <c r="AX99" s="75"/>
      <c r="AY99" s="75">
        <f t="shared" si="65"/>
        <v>5.6068600000000011</v>
      </c>
      <c r="AZ99" s="75">
        <f>SUM(AY99+AY100)</f>
        <v>12.80686</v>
      </c>
    </row>
    <row r="100" spans="1:52" x14ac:dyDescent="0.2">
      <c r="C100" s="10" t="s">
        <v>158</v>
      </c>
      <c r="E100" s="86">
        <v>123456780029</v>
      </c>
      <c r="F100" s="61" t="s">
        <v>109</v>
      </c>
      <c r="G100" s="21" t="s">
        <v>51</v>
      </c>
      <c r="H100" s="20"/>
      <c r="I100" s="20"/>
      <c r="J100" s="20"/>
      <c r="K100" s="20"/>
      <c r="L100" s="20"/>
      <c r="M100" s="20"/>
      <c r="N100" s="20"/>
      <c r="O100" s="20"/>
      <c r="P100" s="20"/>
      <c r="Q100" s="20"/>
      <c r="R100" s="20"/>
      <c r="S100" s="20"/>
      <c r="T100" s="7">
        <f>(T99)</f>
        <v>0</v>
      </c>
      <c r="U100" s="7"/>
      <c r="V100" s="7"/>
      <c r="W100" s="7"/>
      <c r="X100" s="7"/>
      <c r="Y100" s="7"/>
      <c r="Z100" s="7"/>
      <c r="AA100" s="7"/>
      <c r="AB100" s="7"/>
      <c r="AC100" s="7"/>
      <c r="AD100" s="7"/>
      <c r="AE100" s="7"/>
      <c r="AF100" s="7"/>
      <c r="AG100" s="7">
        <f>SUM(U100:AE100)</f>
        <v>0</v>
      </c>
      <c r="AH100" s="7">
        <f>(H99-I99-T99)</f>
        <v>200</v>
      </c>
      <c r="AI100" s="7"/>
      <c r="AJ100" s="7">
        <f t="shared" si="95"/>
        <v>0</v>
      </c>
      <c r="AK100" s="7"/>
      <c r="AL100" s="7">
        <f t="shared" si="59"/>
        <v>200</v>
      </c>
      <c r="AM100" s="8">
        <v>3.5999999999999997E-2</v>
      </c>
      <c r="AN100" s="7">
        <f t="shared" si="93"/>
        <v>7.1999999999999993</v>
      </c>
      <c r="AO100" s="7"/>
      <c r="AP100" s="7">
        <f t="shared" si="60"/>
        <v>7.1999999999999993</v>
      </c>
      <c r="AQ100" s="8">
        <v>0</v>
      </c>
      <c r="AR100" s="17">
        <f t="shared" si="90"/>
        <v>0</v>
      </c>
      <c r="AS100" s="7">
        <f t="shared" si="91"/>
        <v>7.1999999999999993</v>
      </c>
      <c r="AT100" s="7">
        <f>(AT99)</f>
        <v>0</v>
      </c>
      <c r="AU100" s="7">
        <f t="shared" si="92"/>
        <v>0</v>
      </c>
      <c r="AV100" s="7">
        <f t="shared" si="61"/>
        <v>7.1999999999999993</v>
      </c>
      <c r="AW100" s="7"/>
      <c r="AX100" s="7"/>
      <c r="AY100" s="7">
        <f t="shared" si="65"/>
        <v>7.1999999999999993</v>
      </c>
      <c r="AZ100" s="9"/>
    </row>
    <row r="101" spans="1:52" x14ac:dyDescent="0.2">
      <c r="A101" s="10" t="s">
        <v>160</v>
      </c>
      <c r="C101" s="10" t="s">
        <v>122</v>
      </c>
      <c r="D101" s="10" t="s">
        <v>161</v>
      </c>
      <c r="E101" s="88">
        <v>123456780030</v>
      </c>
      <c r="F101" s="65" t="s">
        <v>610</v>
      </c>
      <c r="G101" s="22" t="s">
        <v>48</v>
      </c>
      <c r="H101" s="23">
        <v>900</v>
      </c>
      <c r="I101" s="23">
        <v>0</v>
      </c>
      <c r="J101" s="23"/>
      <c r="K101" s="23"/>
      <c r="L101" s="23"/>
      <c r="M101" s="23"/>
      <c r="N101" s="23"/>
      <c r="O101" s="23"/>
      <c r="P101" s="23"/>
      <c r="Q101" s="23"/>
      <c r="R101" s="23"/>
      <c r="S101" s="23"/>
      <c r="T101" s="23">
        <f>SUM(J101:R101)</f>
        <v>0</v>
      </c>
      <c r="U101" s="23"/>
      <c r="V101" s="23"/>
      <c r="W101" s="23"/>
      <c r="X101" s="23"/>
      <c r="Y101" s="23"/>
      <c r="Z101" s="23"/>
      <c r="AA101" s="23"/>
      <c r="AB101" s="19"/>
      <c r="AC101" s="23"/>
      <c r="AD101" s="23"/>
      <c r="AE101" s="23"/>
      <c r="AF101" s="23"/>
      <c r="AG101" s="23">
        <f t="shared" si="64"/>
        <v>0</v>
      </c>
      <c r="AH101" s="23">
        <f>(H101-I101-T101)</f>
        <v>900</v>
      </c>
      <c r="AI101" s="23"/>
      <c r="AJ101" s="23">
        <f t="shared" si="95"/>
        <v>0</v>
      </c>
      <c r="AK101" s="23"/>
      <c r="AL101" s="23">
        <f t="shared" si="59"/>
        <v>900</v>
      </c>
      <c r="AM101" s="24">
        <v>2.9000000000000001E-2</v>
      </c>
      <c r="AN101" s="23">
        <f t="shared" si="93"/>
        <v>26.1</v>
      </c>
      <c r="AO101" s="23"/>
      <c r="AP101" s="23">
        <f t="shared" si="60"/>
        <v>26.1</v>
      </c>
      <c r="AQ101" s="24">
        <v>3.3300000000000003E-2</v>
      </c>
      <c r="AR101" s="23">
        <f t="shared" si="90"/>
        <v>0.86913000000000018</v>
      </c>
      <c r="AS101" s="23">
        <f t="shared" si="91"/>
        <v>25.230870000000003</v>
      </c>
      <c r="AT101" s="23"/>
      <c r="AU101" s="23">
        <f t="shared" si="92"/>
        <v>0</v>
      </c>
      <c r="AV101" s="23">
        <f t="shared" si="61"/>
        <v>25.230870000000003</v>
      </c>
      <c r="AW101" s="23"/>
      <c r="AX101" s="23"/>
      <c r="AY101" s="23">
        <f t="shared" si="65"/>
        <v>25.230870000000003</v>
      </c>
      <c r="AZ101" s="23">
        <f>SUM(AY101+AY102+AY103+AY104)</f>
        <v>37.039950000000005</v>
      </c>
    </row>
    <row r="102" spans="1:52" x14ac:dyDescent="0.2">
      <c r="C102" s="10" t="s">
        <v>122</v>
      </c>
      <c r="E102" s="88">
        <v>123456780030</v>
      </c>
      <c r="F102" s="61" t="s">
        <v>610</v>
      </c>
      <c r="G102" s="6" t="s">
        <v>52</v>
      </c>
      <c r="H102" s="20"/>
      <c r="I102" s="20"/>
      <c r="J102" s="20"/>
      <c r="K102" s="20"/>
      <c r="L102" s="20"/>
      <c r="M102" s="20"/>
      <c r="N102" s="20"/>
      <c r="O102" s="20"/>
      <c r="P102" s="20"/>
      <c r="Q102" s="20"/>
      <c r="R102" s="20"/>
      <c r="S102" s="20"/>
      <c r="T102" s="7">
        <f>(T101)</f>
        <v>0</v>
      </c>
      <c r="U102" s="7"/>
      <c r="V102" s="7"/>
      <c r="W102" s="7"/>
      <c r="X102" s="7"/>
      <c r="Y102" s="7"/>
      <c r="Z102" s="7"/>
      <c r="AA102" s="7"/>
      <c r="AB102" s="7"/>
      <c r="AC102" s="7"/>
      <c r="AD102" s="7"/>
      <c r="AE102" s="7"/>
      <c r="AF102" s="7"/>
      <c r="AG102" s="7">
        <f t="shared" si="64"/>
        <v>0</v>
      </c>
      <c r="AH102" s="7">
        <f>(H101-I101-T101)</f>
        <v>900</v>
      </c>
      <c r="AI102" s="7"/>
      <c r="AJ102" s="7">
        <f t="shared" si="95"/>
        <v>0</v>
      </c>
      <c r="AK102" s="7"/>
      <c r="AL102" s="7">
        <f t="shared" si="59"/>
        <v>900</v>
      </c>
      <c r="AM102" s="27">
        <v>2.5000000000000001E-3</v>
      </c>
      <c r="AN102" s="7">
        <f>AL102*AM102</f>
        <v>2.25</v>
      </c>
      <c r="AO102" s="7"/>
      <c r="AP102" s="7">
        <f t="shared" si="60"/>
        <v>2.25</v>
      </c>
      <c r="AQ102" s="8">
        <v>5.0000000000000001E-3</v>
      </c>
      <c r="AR102" s="7">
        <f t="shared" si="90"/>
        <v>1.125E-2</v>
      </c>
      <c r="AS102" s="7">
        <f t="shared" si="91"/>
        <v>2.23875</v>
      </c>
      <c r="AT102" s="7">
        <f>(AT101)</f>
        <v>0</v>
      </c>
      <c r="AU102" s="7">
        <f t="shared" si="92"/>
        <v>0</v>
      </c>
      <c r="AV102" s="7">
        <f t="shared" si="61"/>
        <v>2.23875</v>
      </c>
      <c r="AW102" s="7"/>
      <c r="AX102" s="7"/>
      <c r="AY102" s="7">
        <f t="shared" si="65"/>
        <v>2.23875</v>
      </c>
      <c r="AZ102" s="9"/>
    </row>
    <row r="103" spans="1:52" x14ac:dyDescent="0.2">
      <c r="E103" s="88">
        <v>123456780030</v>
      </c>
      <c r="F103" s="61" t="s">
        <v>610</v>
      </c>
      <c r="G103" s="6" t="s">
        <v>49</v>
      </c>
      <c r="H103" s="20"/>
      <c r="I103" s="20"/>
      <c r="J103" s="20"/>
      <c r="K103" s="20"/>
      <c r="L103" s="20"/>
      <c r="M103" s="20"/>
      <c r="N103" s="20"/>
      <c r="O103" s="20"/>
      <c r="P103" s="20"/>
      <c r="Q103" s="20"/>
      <c r="R103" s="20"/>
      <c r="S103" s="20"/>
      <c r="T103" s="7">
        <f>T101</f>
        <v>0</v>
      </c>
      <c r="U103" s="7">
        <f>(U101)</f>
        <v>0</v>
      </c>
      <c r="V103" s="7"/>
      <c r="W103" s="7">
        <f>(W101)</f>
        <v>0</v>
      </c>
      <c r="X103" s="7">
        <f>(X101)</f>
        <v>0</v>
      </c>
      <c r="Y103" s="7">
        <f>(Y101)</f>
        <v>0</v>
      </c>
      <c r="Z103" s="7">
        <f>(Z101)</f>
        <v>0</v>
      </c>
      <c r="AA103" s="7">
        <f>(AA101)</f>
        <v>0</v>
      </c>
      <c r="AB103" s="19"/>
      <c r="AC103" s="7">
        <f>AC101</f>
        <v>0</v>
      </c>
      <c r="AD103" s="7">
        <f>AD101</f>
        <v>0</v>
      </c>
      <c r="AE103" s="7">
        <f>AE101</f>
        <v>0</v>
      </c>
      <c r="AF103" s="7"/>
      <c r="AG103" s="7">
        <f t="shared" si="64"/>
        <v>0</v>
      </c>
      <c r="AH103" s="7">
        <f>(H101-I101-T101)</f>
        <v>900</v>
      </c>
      <c r="AI103" s="7"/>
      <c r="AJ103" s="7">
        <f>(AG103)</f>
        <v>0</v>
      </c>
      <c r="AK103" s="7"/>
      <c r="AL103" s="7">
        <f t="shared" si="59"/>
        <v>900</v>
      </c>
      <c r="AM103" s="8">
        <v>0.01</v>
      </c>
      <c r="AN103" s="7">
        <f t="shared" ref="AN103:AN109" si="96">AL103*AM103</f>
        <v>9</v>
      </c>
      <c r="AO103" s="7"/>
      <c r="AP103" s="7">
        <f t="shared" si="60"/>
        <v>9</v>
      </c>
      <c r="AQ103" s="8">
        <v>3.3300000000000003E-2</v>
      </c>
      <c r="AR103" s="7">
        <f t="shared" si="90"/>
        <v>0.29970000000000002</v>
      </c>
      <c r="AS103" s="7">
        <f t="shared" si="91"/>
        <v>8.7003000000000004</v>
      </c>
      <c r="AT103" s="7">
        <f>AT101</f>
        <v>0</v>
      </c>
      <c r="AU103" s="7">
        <f t="shared" si="92"/>
        <v>0</v>
      </c>
      <c r="AV103" s="7">
        <f t="shared" si="61"/>
        <v>8.7003000000000004</v>
      </c>
      <c r="AW103" s="7"/>
      <c r="AX103" s="7"/>
      <c r="AY103" s="7">
        <f t="shared" si="65"/>
        <v>8.7003000000000004</v>
      </c>
      <c r="AZ103" s="9"/>
    </row>
    <row r="104" spans="1:52" x14ac:dyDescent="0.2">
      <c r="E104" s="88">
        <v>123456780030</v>
      </c>
      <c r="F104" s="61" t="s">
        <v>610</v>
      </c>
      <c r="G104" s="6" t="s">
        <v>50</v>
      </c>
      <c r="H104" s="20"/>
      <c r="I104" s="20"/>
      <c r="J104" s="20"/>
      <c r="K104" s="20"/>
      <c r="L104" s="20"/>
      <c r="M104" s="20"/>
      <c r="N104" s="20"/>
      <c r="O104" s="20"/>
      <c r="P104" s="20"/>
      <c r="Q104" s="20"/>
      <c r="R104" s="20"/>
      <c r="S104" s="20"/>
      <c r="T104" s="7">
        <f>T101</f>
        <v>0</v>
      </c>
      <c r="U104" s="7">
        <f t="shared" ref="U104:AA104" si="97">(U103)</f>
        <v>0</v>
      </c>
      <c r="V104" s="7">
        <f t="shared" si="97"/>
        <v>0</v>
      </c>
      <c r="W104" s="7">
        <f t="shared" si="97"/>
        <v>0</v>
      </c>
      <c r="X104" s="7">
        <f t="shared" si="97"/>
        <v>0</v>
      </c>
      <c r="Y104" s="7">
        <f t="shared" si="97"/>
        <v>0</v>
      </c>
      <c r="Z104" s="7">
        <f t="shared" si="97"/>
        <v>0</v>
      </c>
      <c r="AA104" s="7">
        <f t="shared" si="97"/>
        <v>0</v>
      </c>
      <c r="AB104" s="19"/>
      <c r="AC104" s="7">
        <f>AC101</f>
        <v>0</v>
      </c>
      <c r="AD104" s="7">
        <f>AD101</f>
        <v>0</v>
      </c>
      <c r="AE104" s="7">
        <f>AE101</f>
        <v>0</v>
      </c>
      <c r="AF104" s="7"/>
      <c r="AG104" s="7">
        <f t="shared" si="64"/>
        <v>0</v>
      </c>
      <c r="AH104" s="7">
        <f>(H101-I101-T101)</f>
        <v>900</v>
      </c>
      <c r="AI104" s="7"/>
      <c r="AJ104" s="7">
        <f>(AG104)</f>
        <v>0</v>
      </c>
      <c r="AK104" s="7"/>
      <c r="AL104" s="7">
        <f t="shared" si="59"/>
        <v>900</v>
      </c>
      <c r="AM104" s="8">
        <v>1E-3</v>
      </c>
      <c r="AN104" s="7">
        <f t="shared" si="96"/>
        <v>0.9</v>
      </c>
      <c r="AO104" s="7"/>
      <c r="AP104" s="7">
        <f t="shared" si="60"/>
        <v>0.9</v>
      </c>
      <c r="AQ104" s="8">
        <v>3.3300000000000003E-2</v>
      </c>
      <c r="AR104" s="7">
        <f t="shared" si="90"/>
        <v>2.9970000000000004E-2</v>
      </c>
      <c r="AS104" s="7">
        <f t="shared" si="91"/>
        <v>0.87002999999999997</v>
      </c>
      <c r="AT104" s="7">
        <f>AT101</f>
        <v>0</v>
      </c>
      <c r="AU104" s="7">
        <f t="shared" si="92"/>
        <v>0</v>
      </c>
      <c r="AV104" s="7">
        <f t="shared" si="61"/>
        <v>0.87002999999999997</v>
      </c>
      <c r="AW104" s="7"/>
      <c r="AX104" s="7"/>
      <c r="AY104" s="7">
        <f t="shared" si="65"/>
        <v>0.87002999999999997</v>
      </c>
      <c r="AZ104" s="9"/>
    </row>
    <row r="105" spans="1:52" x14ac:dyDescent="0.2">
      <c r="A105" s="10" t="s">
        <v>162</v>
      </c>
      <c r="C105" s="10" t="s">
        <v>134</v>
      </c>
      <c r="D105" s="10" t="s">
        <v>163</v>
      </c>
      <c r="E105" s="87">
        <v>123456780031</v>
      </c>
      <c r="F105" s="63" t="s">
        <v>641</v>
      </c>
      <c r="G105" s="4" t="s">
        <v>48</v>
      </c>
      <c r="H105" s="3">
        <v>750</v>
      </c>
      <c r="I105" s="3">
        <v>0</v>
      </c>
      <c r="J105" s="3"/>
      <c r="K105" s="3"/>
      <c r="L105" s="3"/>
      <c r="M105" s="3"/>
      <c r="N105" s="3"/>
      <c r="O105" s="3"/>
      <c r="P105" s="3"/>
      <c r="Q105" s="3"/>
      <c r="R105" s="3"/>
      <c r="S105" s="3"/>
      <c r="T105" s="3">
        <f>SUM(J105:R105)</f>
        <v>0</v>
      </c>
      <c r="U105" s="3"/>
      <c r="V105" s="3"/>
      <c r="W105" s="3"/>
      <c r="X105" s="3"/>
      <c r="Y105" s="3"/>
      <c r="Z105" s="3"/>
      <c r="AA105" s="3"/>
      <c r="AB105" s="19"/>
      <c r="AC105" s="3"/>
      <c r="AD105" s="3"/>
      <c r="AE105" s="3"/>
      <c r="AF105" s="3"/>
      <c r="AG105" s="3">
        <f t="shared" si="64"/>
        <v>0</v>
      </c>
      <c r="AH105" s="3">
        <f>(H105-I105-T105)</f>
        <v>750</v>
      </c>
      <c r="AI105" s="3"/>
      <c r="AJ105" s="3">
        <f t="shared" ref="AJ105:AJ110" si="98">(AG105)</f>
        <v>0</v>
      </c>
      <c r="AK105" s="3"/>
      <c r="AL105" s="3">
        <f t="shared" ref="AL105:AL148" si="99">(AH105-AI105-AJ105-AK105)</f>
        <v>750</v>
      </c>
      <c r="AM105" s="5">
        <v>2.9000000000000001E-2</v>
      </c>
      <c r="AN105" s="3">
        <f t="shared" si="96"/>
        <v>21.75</v>
      </c>
      <c r="AO105" s="3"/>
      <c r="AP105" s="3">
        <f t="shared" ref="AP105:AP148" si="100">(AN105+AO105)</f>
        <v>21.75</v>
      </c>
      <c r="AQ105" s="5">
        <v>3.3300000000000003E-2</v>
      </c>
      <c r="AR105" s="3">
        <f t="shared" si="90"/>
        <v>0.72427500000000011</v>
      </c>
      <c r="AS105" s="3">
        <f t="shared" si="91"/>
        <v>21.025725000000001</v>
      </c>
      <c r="AT105" s="3"/>
      <c r="AU105" s="3">
        <f t="shared" si="92"/>
        <v>0</v>
      </c>
      <c r="AV105" s="3">
        <f t="shared" ref="AV105:AV148" si="101">(AS105+AU105)</f>
        <v>21.025725000000001</v>
      </c>
      <c r="AW105" s="3"/>
      <c r="AX105" s="3"/>
      <c r="AY105" s="3">
        <f t="shared" si="65"/>
        <v>21.025725000000001</v>
      </c>
      <c r="AZ105" s="3">
        <f>SUM(AY105+AY106+AY107+AY108)</f>
        <v>32.626125000000002</v>
      </c>
    </row>
    <row r="106" spans="1:52" x14ac:dyDescent="0.2">
      <c r="C106" s="10" t="s">
        <v>134</v>
      </c>
      <c r="E106" s="87">
        <v>123456780031</v>
      </c>
      <c r="F106" s="61" t="s">
        <v>641</v>
      </c>
      <c r="G106" s="6" t="s">
        <v>52</v>
      </c>
      <c r="H106" s="20"/>
      <c r="I106" s="20"/>
      <c r="J106" s="20"/>
      <c r="K106" s="20"/>
      <c r="L106" s="20"/>
      <c r="M106" s="20"/>
      <c r="N106" s="20"/>
      <c r="O106" s="20"/>
      <c r="P106" s="20"/>
      <c r="Q106" s="20"/>
      <c r="R106" s="20"/>
      <c r="S106" s="20"/>
      <c r="T106" s="7">
        <f>(T105)</f>
        <v>0</v>
      </c>
      <c r="U106" s="7"/>
      <c r="V106" s="7"/>
      <c r="W106" s="7"/>
      <c r="X106" s="7"/>
      <c r="Y106" s="7"/>
      <c r="Z106" s="7"/>
      <c r="AA106" s="7"/>
      <c r="AB106" s="7"/>
      <c r="AC106" s="7"/>
      <c r="AD106" s="7"/>
      <c r="AE106" s="7"/>
      <c r="AF106" s="7"/>
      <c r="AG106" s="7">
        <f t="shared" si="64"/>
        <v>0</v>
      </c>
      <c r="AH106" s="7">
        <f>(H105-I105-T105)</f>
        <v>750</v>
      </c>
      <c r="AI106" s="7"/>
      <c r="AJ106" s="7">
        <f t="shared" si="98"/>
        <v>0</v>
      </c>
      <c r="AK106" s="7"/>
      <c r="AL106" s="7">
        <f t="shared" si="99"/>
        <v>750</v>
      </c>
      <c r="AM106" s="8">
        <v>5.0000000000000001E-3</v>
      </c>
      <c r="AN106" s="7">
        <f t="shared" si="96"/>
        <v>3.75</v>
      </c>
      <c r="AO106" s="7"/>
      <c r="AP106" s="7">
        <f t="shared" si="100"/>
        <v>3.75</v>
      </c>
      <c r="AQ106" s="8">
        <v>3.3300000000000003E-2</v>
      </c>
      <c r="AR106" s="7">
        <f t="shared" si="90"/>
        <v>0.12487500000000001</v>
      </c>
      <c r="AS106" s="7">
        <f t="shared" si="91"/>
        <v>3.6251250000000002</v>
      </c>
      <c r="AT106" s="7">
        <f>(AT105)</f>
        <v>0</v>
      </c>
      <c r="AU106" s="7">
        <f t="shared" si="92"/>
        <v>0</v>
      </c>
      <c r="AV106" s="7">
        <f t="shared" si="101"/>
        <v>3.6251250000000002</v>
      </c>
      <c r="AW106" s="7"/>
      <c r="AX106" s="7"/>
      <c r="AY106" s="7">
        <f t="shared" si="65"/>
        <v>3.6251250000000002</v>
      </c>
      <c r="AZ106" s="9"/>
    </row>
    <row r="107" spans="1:52" x14ac:dyDescent="0.2">
      <c r="E107" s="87">
        <v>123456780031</v>
      </c>
      <c r="F107" s="61" t="s">
        <v>641</v>
      </c>
      <c r="G107" s="6" t="s">
        <v>49</v>
      </c>
      <c r="H107" s="20"/>
      <c r="I107" s="20"/>
      <c r="J107" s="20"/>
      <c r="K107" s="20"/>
      <c r="L107" s="20"/>
      <c r="M107" s="20"/>
      <c r="N107" s="20"/>
      <c r="O107" s="20"/>
      <c r="P107" s="20"/>
      <c r="Q107" s="20"/>
      <c r="R107" s="20"/>
      <c r="S107" s="20"/>
      <c r="T107" s="7">
        <f>T105</f>
        <v>0</v>
      </c>
      <c r="U107" s="7">
        <f>(U105)</f>
        <v>0</v>
      </c>
      <c r="V107" s="7"/>
      <c r="W107" s="7">
        <f>(W105)</f>
        <v>0</v>
      </c>
      <c r="X107" s="7">
        <f>(X105)</f>
        <v>0</v>
      </c>
      <c r="Y107" s="7">
        <f>(Y105)</f>
        <v>0</v>
      </c>
      <c r="Z107" s="7">
        <f>(Z105)</f>
        <v>0</v>
      </c>
      <c r="AA107" s="7">
        <f>(AA105)</f>
        <v>0</v>
      </c>
      <c r="AB107" s="19"/>
      <c r="AC107" s="7">
        <f>AC105</f>
        <v>0</v>
      </c>
      <c r="AD107" s="7">
        <f>AD105</f>
        <v>0</v>
      </c>
      <c r="AE107" s="7">
        <f>(AE105)</f>
        <v>0</v>
      </c>
      <c r="AF107" s="7"/>
      <c r="AG107" s="7">
        <f t="shared" si="64"/>
        <v>0</v>
      </c>
      <c r="AH107" s="7">
        <f>(H105-I105-T105)</f>
        <v>750</v>
      </c>
      <c r="AI107" s="7"/>
      <c r="AJ107" s="7">
        <f t="shared" si="98"/>
        <v>0</v>
      </c>
      <c r="AK107" s="7"/>
      <c r="AL107" s="7">
        <f t="shared" si="99"/>
        <v>750</v>
      </c>
      <c r="AM107" s="8">
        <v>0.01</v>
      </c>
      <c r="AN107" s="7">
        <f t="shared" si="96"/>
        <v>7.5</v>
      </c>
      <c r="AO107" s="7"/>
      <c r="AP107" s="7">
        <f t="shared" si="100"/>
        <v>7.5</v>
      </c>
      <c r="AQ107" s="8">
        <v>3.3300000000000003E-2</v>
      </c>
      <c r="AR107" s="7">
        <f t="shared" si="90"/>
        <v>0.24975000000000003</v>
      </c>
      <c r="AS107" s="7">
        <f t="shared" si="91"/>
        <v>7.2502500000000003</v>
      </c>
      <c r="AT107" s="7">
        <f>AT105</f>
        <v>0</v>
      </c>
      <c r="AU107" s="7">
        <f t="shared" si="92"/>
        <v>0</v>
      </c>
      <c r="AV107" s="7">
        <f t="shared" si="101"/>
        <v>7.2502500000000003</v>
      </c>
      <c r="AW107" s="7"/>
      <c r="AX107" s="7"/>
      <c r="AY107" s="7">
        <f t="shared" si="65"/>
        <v>7.2502500000000003</v>
      </c>
      <c r="AZ107" s="9"/>
    </row>
    <row r="108" spans="1:52" x14ac:dyDescent="0.2">
      <c r="E108" s="87">
        <v>123456780031</v>
      </c>
      <c r="F108" s="61" t="s">
        <v>641</v>
      </c>
      <c r="G108" s="6" t="s">
        <v>50</v>
      </c>
      <c r="H108" s="20"/>
      <c r="I108" s="20"/>
      <c r="J108" s="20"/>
      <c r="K108" s="20"/>
      <c r="L108" s="20"/>
      <c r="M108" s="20"/>
      <c r="N108" s="20"/>
      <c r="O108" s="20"/>
      <c r="P108" s="20"/>
      <c r="Q108" s="20"/>
      <c r="R108" s="20"/>
      <c r="S108" s="20"/>
      <c r="T108" s="7">
        <f>T105</f>
        <v>0</v>
      </c>
      <c r="U108" s="7">
        <f>U105</f>
        <v>0</v>
      </c>
      <c r="V108" s="7">
        <f>(V107)</f>
        <v>0</v>
      </c>
      <c r="W108" s="7">
        <f t="shared" ref="W108:AA108" si="102">W105</f>
        <v>0</v>
      </c>
      <c r="X108" s="7">
        <f t="shared" si="102"/>
        <v>0</v>
      </c>
      <c r="Y108" s="7">
        <f t="shared" si="102"/>
        <v>0</v>
      </c>
      <c r="Z108" s="7">
        <f t="shared" si="102"/>
        <v>0</v>
      </c>
      <c r="AA108" s="7">
        <f t="shared" si="102"/>
        <v>0</v>
      </c>
      <c r="AB108" s="19"/>
      <c r="AC108" s="7">
        <f>AC105</f>
        <v>0</v>
      </c>
      <c r="AD108" s="7">
        <f>AD105</f>
        <v>0</v>
      </c>
      <c r="AE108" s="7">
        <f t="shared" ref="AE108" si="103">AE105</f>
        <v>0</v>
      </c>
      <c r="AF108" s="7"/>
      <c r="AG108" s="7">
        <f t="shared" si="64"/>
        <v>0</v>
      </c>
      <c r="AH108" s="7">
        <f>(H105-I105-T105)</f>
        <v>750</v>
      </c>
      <c r="AI108" s="7"/>
      <c r="AJ108" s="7">
        <f t="shared" si="98"/>
        <v>0</v>
      </c>
      <c r="AK108" s="7"/>
      <c r="AL108" s="7">
        <f t="shared" si="99"/>
        <v>750</v>
      </c>
      <c r="AM108" s="8">
        <v>1E-3</v>
      </c>
      <c r="AN108" s="7">
        <f t="shared" si="96"/>
        <v>0.75</v>
      </c>
      <c r="AO108" s="7"/>
      <c r="AP108" s="7">
        <f t="shared" si="100"/>
        <v>0.75</v>
      </c>
      <c r="AQ108" s="8">
        <v>3.3300000000000003E-2</v>
      </c>
      <c r="AR108" s="7">
        <f t="shared" si="90"/>
        <v>2.4975000000000004E-2</v>
      </c>
      <c r="AS108" s="7">
        <f t="shared" si="91"/>
        <v>0.72502500000000003</v>
      </c>
      <c r="AT108" s="7">
        <f>AT105</f>
        <v>0</v>
      </c>
      <c r="AU108" s="7">
        <f t="shared" si="92"/>
        <v>0</v>
      </c>
      <c r="AV108" s="7">
        <f t="shared" si="101"/>
        <v>0.72502500000000003</v>
      </c>
      <c r="AW108" s="7"/>
      <c r="AX108" s="7"/>
      <c r="AY108" s="7">
        <f t="shared" si="65"/>
        <v>0.72502500000000003</v>
      </c>
      <c r="AZ108" s="9"/>
    </row>
    <row r="109" spans="1:52" x14ac:dyDescent="0.2">
      <c r="A109" s="10" t="s">
        <v>164</v>
      </c>
      <c r="C109" s="10" t="s">
        <v>122</v>
      </c>
      <c r="D109" s="10" t="s">
        <v>165</v>
      </c>
      <c r="E109" s="88">
        <v>123456780032</v>
      </c>
      <c r="F109" s="65" t="s">
        <v>612</v>
      </c>
      <c r="G109" s="22" t="s">
        <v>48</v>
      </c>
      <c r="H109" s="23">
        <v>900</v>
      </c>
      <c r="I109" s="23">
        <v>0</v>
      </c>
      <c r="J109" s="23"/>
      <c r="K109" s="23"/>
      <c r="L109" s="23"/>
      <c r="M109" s="23"/>
      <c r="N109" s="23"/>
      <c r="O109" s="23"/>
      <c r="P109" s="23"/>
      <c r="Q109" s="23"/>
      <c r="R109" s="23"/>
      <c r="S109" s="23"/>
      <c r="T109" s="23">
        <f>SUM(J109:R109)</f>
        <v>0</v>
      </c>
      <c r="U109" s="23"/>
      <c r="V109" s="23"/>
      <c r="W109" s="23"/>
      <c r="X109" s="23"/>
      <c r="Y109" s="23"/>
      <c r="Z109" s="23"/>
      <c r="AA109" s="23"/>
      <c r="AB109" s="19"/>
      <c r="AC109" s="23"/>
      <c r="AD109" s="23"/>
      <c r="AE109" s="23"/>
      <c r="AF109" s="23"/>
      <c r="AG109" s="23">
        <f t="shared" ref="AG109:AG148" si="104">SUM(U109:AE109)</f>
        <v>0</v>
      </c>
      <c r="AH109" s="23">
        <f>(H109-I109-T109)</f>
        <v>900</v>
      </c>
      <c r="AI109" s="23"/>
      <c r="AJ109" s="23">
        <f t="shared" si="98"/>
        <v>0</v>
      </c>
      <c r="AK109" s="23"/>
      <c r="AL109" s="23">
        <f t="shared" si="99"/>
        <v>900</v>
      </c>
      <c r="AM109" s="24">
        <v>2.9000000000000001E-2</v>
      </c>
      <c r="AN109" s="23">
        <f t="shared" si="96"/>
        <v>26.1</v>
      </c>
      <c r="AO109" s="23"/>
      <c r="AP109" s="23">
        <f t="shared" si="100"/>
        <v>26.1</v>
      </c>
      <c r="AQ109" s="24">
        <v>3.3300000000000003E-2</v>
      </c>
      <c r="AR109" s="23">
        <f t="shared" si="90"/>
        <v>0.86913000000000018</v>
      </c>
      <c r="AS109" s="23">
        <f t="shared" si="91"/>
        <v>25.230870000000003</v>
      </c>
      <c r="AT109" s="23"/>
      <c r="AU109" s="23">
        <f t="shared" si="92"/>
        <v>0</v>
      </c>
      <c r="AV109" s="23">
        <f t="shared" si="101"/>
        <v>25.230870000000003</v>
      </c>
      <c r="AW109" s="23"/>
      <c r="AX109" s="23"/>
      <c r="AY109" s="23">
        <f t="shared" ref="AY109:AY148" si="105">(AV109+AW109+AX109)</f>
        <v>25.230870000000003</v>
      </c>
      <c r="AZ109" s="23">
        <f>SUM(AY109+AY110+AY111+AY112)</f>
        <v>37.039950000000005</v>
      </c>
    </row>
    <row r="110" spans="1:52" x14ac:dyDescent="0.2">
      <c r="C110" s="10" t="s">
        <v>122</v>
      </c>
      <c r="E110" s="88">
        <v>123456780032</v>
      </c>
      <c r="F110" s="61" t="s">
        <v>612</v>
      </c>
      <c r="G110" s="6" t="s">
        <v>52</v>
      </c>
      <c r="H110" s="20"/>
      <c r="I110" s="20"/>
      <c r="J110" s="20"/>
      <c r="K110" s="20"/>
      <c r="L110" s="20"/>
      <c r="M110" s="20"/>
      <c r="N110" s="20"/>
      <c r="O110" s="20"/>
      <c r="P110" s="20"/>
      <c r="Q110" s="20"/>
      <c r="R110" s="20"/>
      <c r="S110" s="20"/>
      <c r="T110" s="7">
        <f>(T109)</f>
        <v>0</v>
      </c>
      <c r="U110" s="7"/>
      <c r="V110" s="7"/>
      <c r="W110" s="7"/>
      <c r="X110" s="7"/>
      <c r="Y110" s="7"/>
      <c r="Z110" s="7"/>
      <c r="AA110" s="7"/>
      <c r="AB110" s="7"/>
      <c r="AC110" s="7"/>
      <c r="AD110" s="7"/>
      <c r="AE110" s="7"/>
      <c r="AF110" s="7"/>
      <c r="AG110" s="7">
        <f t="shared" si="104"/>
        <v>0</v>
      </c>
      <c r="AH110" s="7">
        <f>(H109-I109-T109)</f>
        <v>900</v>
      </c>
      <c r="AI110" s="7"/>
      <c r="AJ110" s="7">
        <f t="shared" si="98"/>
        <v>0</v>
      </c>
      <c r="AK110" s="7"/>
      <c r="AL110" s="7">
        <f t="shared" si="99"/>
        <v>900</v>
      </c>
      <c r="AM110" s="27">
        <v>2.5000000000000001E-3</v>
      </c>
      <c r="AN110" s="7">
        <f>AL110*AM110</f>
        <v>2.25</v>
      </c>
      <c r="AO110" s="7"/>
      <c r="AP110" s="7">
        <f t="shared" si="100"/>
        <v>2.25</v>
      </c>
      <c r="AQ110" s="8">
        <v>5.0000000000000001E-3</v>
      </c>
      <c r="AR110" s="7">
        <f t="shared" si="90"/>
        <v>1.125E-2</v>
      </c>
      <c r="AS110" s="7">
        <f t="shared" si="91"/>
        <v>2.23875</v>
      </c>
      <c r="AT110" s="7">
        <f>(AT109)</f>
        <v>0</v>
      </c>
      <c r="AU110" s="7">
        <f t="shared" si="92"/>
        <v>0</v>
      </c>
      <c r="AV110" s="7">
        <f t="shared" si="101"/>
        <v>2.23875</v>
      </c>
      <c r="AW110" s="7"/>
      <c r="AX110" s="7"/>
      <c r="AY110" s="7">
        <f t="shared" si="105"/>
        <v>2.23875</v>
      </c>
      <c r="AZ110" s="9"/>
    </row>
    <row r="111" spans="1:52" x14ac:dyDescent="0.2">
      <c r="E111" s="88">
        <v>123456780032</v>
      </c>
      <c r="F111" s="61" t="s">
        <v>612</v>
      </c>
      <c r="G111" s="6" t="s">
        <v>49</v>
      </c>
      <c r="H111" s="20"/>
      <c r="I111" s="20"/>
      <c r="J111" s="20"/>
      <c r="K111" s="20"/>
      <c r="L111" s="20"/>
      <c r="M111" s="20"/>
      <c r="N111" s="20"/>
      <c r="O111" s="20"/>
      <c r="P111" s="20"/>
      <c r="Q111" s="20"/>
      <c r="R111" s="20"/>
      <c r="S111" s="20"/>
      <c r="T111" s="7">
        <f>T109</f>
        <v>0</v>
      </c>
      <c r="U111" s="7">
        <f>(U109)</f>
        <v>0</v>
      </c>
      <c r="V111" s="7"/>
      <c r="W111" s="7">
        <f>(W109)</f>
        <v>0</v>
      </c>
      <c r="X111" s="7">
        <f>(X109)</f>
        <v>0</v>
      </c>
      <c r="Y111" s="7">
        <f>(Y109)</f>
        <v>0</v>
      </c>
      <c r="Z111" s="7">
        <f>(Z109)</f>
        <v>0</v>
      </c>
      <c r="AA111" s="7">
        <f>(AA109)</f>
        <v>0</v>
      </c>
      <c r="AB111" s="19"/>
      <c r="AC111" s="7">
        <f>AC109</f>
        <v>0</v>
      </c>
      <c r="AD111" s="7">
        <f>AD109</f>
        <v>0</v>
      </c>
      <c r="AE111" s="7">
        <f>AE109</f>
        <v>0</v>
      </c>
      <c r="AF111" s="7"/>
      <c r="AG111" s="7">
        <f t="shared" si="104"/>
        <v>0</v>
      </c>
      <c r="AH111" s="7">
        <f>(H109-I109-T109)</f>
        <v>900</v>
      </c>
      <c r="AI111" s="7"/>
      <c r="AJ111" s="7">
        <f t="shared" ref="AJ111:AJ117" si="106">(AG111)</f>
        <v>0</v>
      </c>
      <c r="AK111" s="7"/>
      <c r="AL111" s="7">
        <f t="shared" si="99"/>
        <v>900</v>
      </c>
      <c r="AM111" s="8">
        <v>0.01</v>
      </c>
      <c r="AN111" s="7">
        <f t="shared" ref="AN111:AN118" si="107">AL111*AM111</f>
        <v>9</v>
      </c>
      <c r="AO111" s="7"/>
      <c r="AP111" s="7">
        <f t="shared" si="100"/>
        <v>9</v>
      </c>
      <c r="AQ111" s="8">
        <v>3.3300000000000003E-2</v>
      </c>
      <c r="AR111" s="7">
        <f t="shared" si="90"/>
        <v>0.29970000000000002</v>
      </c>
      <c r="AS111" s="7">
        <f t="shared" si="91"/>
        <v>8.7003000000000004</v>
      </c>
      <c r="AT111" s="7">
        <f>AT109</f>
        <v>0</v>
      </c>
      <c r="AU111" s="7">
        <f t="shared" si="92"/>
        <v>0</v>
      </c>
      <c r="AV111" s="7">
        <f t="shared" si="101"/>
        <v>8.7003000000000004</v>
      </c>
      <c r="AW111" s="7"/>
      <c r="AX111" s="7"/>
      <c r="AY111" s="7">
        <f t="shared" si="105"/>
        <v>8.7003000000000004</v>
      </c>
      <c r="AZ111" s="9"/>
    </row>
    <row r="112" spans="1:52" x14ac:dyDescent="0.2">
      <c r="E112" s="88">
        <v>123456780032</v>
      </c>
      <c r="F112" s="61" t="s">
        <v>612</v>
      </c>
      <c r="G112" s="6" t="s">
        <v>50</v>
      </c>
      <c r="H112" s="20"/>
      <c r="I112" s="20"/>
      <c r="J112" s="20"/>
      <c r="K112" s="20"/>
      <c r="L112" s="20"/>
      <c r="M112" s="20"/>
      <c r="N112" s="20"/>
      <c r="O112" s="20"/>
      <c r="P112" s="20"/>
      <c r="Q112" s="20"/>
      <c r="R112" s="20"/>
      <c r="S112" s="20"/>
      <c r="T112" s="7">
        <f>T109</f>
        <v>0</v>
      </c>
      <c r="U112" s="7">
        <f t="shared" ref="U112:AA112" si="108">(U111)</f>
        <v>0</v>
      </c>
      <c r="V112" s="7">
        <f t="shared" si="108"/>
        <v>0</v>
      </c>
      <c r="W112" s="7">
        <f t="shared" si="108"/>
        <v>0</v>
      </c>
      <c r="X112" s="7">
        <f t="shared" si="108"/>
        <v>0</v>
      </c>
      <c r="Y112" s="7">
        <f t="shared" si="108"/>
        <v>0</v>
      </c>
      <c r="Z112" s="7">
        <f t="shared" si="108"/>
        <v>0</v>
      </c>
      <c r="AA112" s="7">
        <f t="shared" si="108"/>
        <v>0</v>
      </c>
      <c r="AB112" s="19"/>
      <c r="AC112" s="7">
        <f>AC109</f>
        <v>0</v>
      </c>
      <c r="AD112" s="7">
        <f>AD109</f>
        <v>0</v>
      </c>
      <c r="AE112" s="7">
        <f>AE109</f>
        <v>0</v>
      </c>
      <c r="AF112" s="7"/>
      <c r="AG112" s="7">
        <f t="shared" si="104"/>
        <v>0</v>
      </c>
      <c r="AH112" s="7">
        <f>(H109-I109-T109)</f>
        <v>900</v>
      </c>
      <c r="AI112" s="7"/>
      <c r="AJ112" s="7">
        <f t="shared" si="106"/>
        <v>0</v>
      </c>
      <c r="AK112" s="7"/>
      <c r="AL112" s="7">
        <f t="shared" si="99"/>
        <v>900</v>
      </c>
      <c r="AM112" s="8">
        <v>1E-3</v>
      </c>
      <c r="AN112" s="7">
        <f t="shared" si="107"/>
        <v>0.9</v>
      </c>
      <c r="AO112" s="7"/>
      <c r="AP112" s="7">
        <f t="shared" si="100"/>
        <v>0.9</v>
      </c>
      <c r="AQ112" s="8">
        <v>3.3300000000000003E-2</v>
      </c>
      <c r="AR112" s="7">
        <f t="shared" si="90"/>
        <v>2.9970000000000004E-2</v>
      </c>
      <c r="AS112" s="7">
        <f t="shared" si="91"/>
        <v>0.87002999999999997</v>
      </c>
      <c r="AT112" s="7">
        <f>AT109</f>
        <v>0</v>
      </c>
      <c r="AU112" s="7">
        <f t="shared" si="92"/>
        <v>0</v>
      </c>
      <c r="AV112" s="7">
        <f t="shared" si="101"/>
        <v>0.87002999999999997</v>
      </c>
      <c r="AW112" s="7"/>
      <c r="AX112" s="7"/>
      <c r="AY112" s="7">
        <f t="shared" si="105"/>
        <v>0.87002999999999997</v>
      </c>
      <c r="AZ112" s="9"/>
    </row>
    <row r="113" spans="1:52" x14ac:dyDescent="0.2">
      <c r="A113" s="10" t="s">
        <v>115</v>
      </c>
      <c r="C113" s="10" t="s">
        <v>134</v>
      </c>
      <c r="D113" s="10" t="s">
        <v>182</v>
      </c>
      <c r="E113" s="89">
        <v>123456780033</v>
      </c>
      <c r="F113" s="67" t="s">
        <v>94</v>
      </c>
      <c r="G113" s="28" t="s">
        <v>48</v>
      </c>
      <c r="H113" s="29">
        <v>600</v>
      </c>
      <c r="I113" s="29">
        <v>0</v>
      </c>
      <c r="J113" s="29"/>
      <c r="K113" s="29"/>
      <c r="L113" s="29"/>
      <c r="M113" s="29"/>
      <c r="N113" s="29"/>
      <c r="O113" s="29"/>
      <c r="P113" s="29"/>
      <c r="Q113" s="29"/>
      <c r="R113" s="29"/>
      <c r="S113" s="29"/>
      <c r="T113" s="29">
        <f>SUM(J113:R113)</f>
        <v>0</v>
      </c>
      <c r="U113" s="29"/>
      <c r="V113" s="29"/>
      <c r="W113" s="29"/>
      <c r="X113" s="29"/>
      <c r="Y113" s="29"/>
      <c r="Z113" s="29"/>
      <c r="AA113" s="29"/>
      <c r="AB113" s="30"/>
      <c r="AC113" s="29"/>
      <c r="AD113" s="29"/>
      <c r="AE113" s="29"/>
      <c r="AF113" s="29"/>
      <c r="AG113" s="29">
        <f>SUM(U113:AE113)</f>
        <v>0</v>
      </c>
      <c r="AH113" s="29">
        <f>(H113-I113-T113)</f>
        <v>600</v>
      </c>
      <c r="AI113" s="29"/>
      <c r="AJ113" s="29">
        <f t="shared" si="106"/>
        <v>0</v>
      </c>
      <c r="AK113" s="29"/>
      <c r="AL113" s="29">
        <f>(AH113-AI113-AJ113-AK113)</f>
        <v>600</v>
      </c>
      <c r="AM113" s="31">
        <v>2.9000000000000001E-2</v>
      </c>
      <c r="AN113" s="29">
        <f>AL113*AM113</f>
        <v>17.400000000000002</v>
      </c>
      <c r="AO113" s="29"/>
      <c r="AP113" s="29">
        <f>(AN113+AO113)</f>
        <v>17.400000000000002</v>
      </c>
      <c r="AQ113" s="31">
        <v>3.3300000000000003E-2</v>
      </c>
      <c r="AR113" s="7">
        <f t="shared" si="90"/>
        <v>0.57942000000000016</v>
      </c>
      <c r="AS113" s="29">
        <f t="shared" si="91"/>
        <v>16.820580000000003</v>
      </c>
      <c r="AT113" s="29"/>
      <c r="AU113" s="29">
        <f t="shared" si="92"/>
        <v>0</v>
      </c>
      <c r="AV113" s="29">
        <f>(AS113+AU113)</f>
        <v>16.820580000000003</v>
      </c>
      <c r="AW113" s="29"/>
      <c r="AX113" s="29"/>
      <c r="AY113" s="29">
        <f>(AV113+AW113+AX113)</f>
        <v>16.820580000000003</v>
      </c>
      <c r="AZ113" s="29">
        <f>SUM(AY113+AY114+AY115+AY116+AY117)</f>
        <v>28.594986000000006</v>
      </c>
    </row>
    <row r="114" spans="1:52" x14ac:dyDescent="0.2">
      <c r="C114" s="10" t="s">
        <v>134</v>
      </c>
      <c r="E114" s="87">
        <v>123456780033</v>
      </c>
      <c r="F114" s="61" t="s">
        <v>94</v>
      </c>
      <c r="G114" s="6" t="s">
        <v>90</v>
      </c>
      <c r="H114" s="20"/>
      <c r="I114" s="20"/>
      <c r="J114" s="20"/>
      <c r="K114" s="20"/>
      <c r="L114" s="20"/>
      <c r="M114" s="20"/>
      <c r="N114" s="20"/>
      <c r="O114" s="20"/>
      <c r="P114" s="20"/>
      <c r="Q114" s="20"/>
      <c r="R114" s="20"/>
      <c r="S114" s="20"/>
      <c r="T114" s="7">
        <f>(T113)</f>
        <v>0</v>
      </c>
      <c r="U114" s="7"/>
      <c r="V114" s="7"/>
      <c r="W114" s="7"/>
      <c r="X114" s="7"/>
      <c r="Y114" s="7"/>
      <c r="Z114" s="7"/>
      <c r="AA114" s="7"/>
      <c r="AB114" s="7"/>
      <c r="AC114" s="7"/>
      <c r="AD114" s="7"/>
      <c r="AE114" s="7"/>
      <c r="AF114" s="7"/>
      <c r="AG114" s="7">
        <f>SUM(U114:AE114)</f>
        <v>0</v>
      </c>
      <c r="AH114" s="7">
        <f>(H113-I113-T113)</f>
        <v>600</v>
      </c>
      <c r="AI114" s="7"/>
      <c r="AJ114" s="7">
        <f t="shared" si="106"/>
        <v>0</v>
      </c>
      <c r="AK114" s="7"/>
      <c r="AL114" s="7">
        <f>(AH114-AI114-AJ114-AK114)</f>
        <v>600</v>
      </c>
      <c r="AM114" s="8">
        <v>4.3E-3</v>
      </c>
      <c r="AN114" s="7">
        <f>AL114*AM114</f>
        <v>2.58</v>
      </c>
      <c r="AO114" s="7"/>
      <c r="AP114" s="7">
        <f>(AN114+AO114)</f>
        <v>2.58</v>
      </c>
      <c r="AQ114" s="8">
        <v>3.3300000000000003E-2</v>
      </c>
      <c r="AR114" s="7">
        <f t="shared" si="90"/>
        <v>8.5914000000000004E-2</v>
      </c>
      <c r="AS114" s="7">
        <f t="shared" si="91"/>
        <v>2.4940860000000002</v>
      </c>
      <c r="AT114" s="7">
        <f>(AT113)</f>
        <v>0</v>
      </c>
      <c r="AU114" s="7">
        <f t="shared" si="92"/>
        <v>0</v>
      </c>
      <c r="AV114" s="7">
        <f>(AS114+AU114)</f>
        <v>2.4940860000000002</v>
      </c>
      <c r="AW114" s="7"/>
      <c r="AX114" s="7"/>
      <c r="AY114" s="7">
        <f>(AV114+AW114+AX114)</f>
        <v>2.4940860000000002</v>
      </c>
      <c r="AZ114" s="9"/>
    </row>
    <row r="115" spans="1:52" x14ac:dyDescent="0.2">
      <c r="E115" s="87">
        <v>123456780033</v>
      </c>
      <c r="F115" s="61" t="s">
        <v>94</v>
      </c>
      <c r="G115" s="6" t="s">
        <v>52</v>
      </c>
      <c r="H115" s="20"/>
      <c r="I115" s="20"/>
      <c r="J115" s="20"/>
      <c r="K115" s="20"/>
      <c r="L115" s="20"/>
      <c r="M115" s="20"/>
      <c r="N115" s="20"/>
      <c r="O115" s="20"/>
      <c r="P115" s="20"/>
      <c r="Q115" s="20"/>
      <c r="R115" s="20"/>
      <c r="S115" s="20"/>
      <c r="T115" s="7">
        <f>T113</f>
        <v>0</v>
      </c>
      <c r="U115" s="7"/>
      <c r="V115" s="7"/>
      <c r="W115" s="7"/>
      <c r="X115" s="7"/>
      <c r="Y115" s="7"/>
      <c r="Z115" s="7"/>
      <c r="AA115" s="7"/>
      <c r="AB115" s="7"/>
      <c r="AC115" s="7"/>
      <c r="AD115" s="7"/>
      <c r="AE115" s="7"/>
      <c r="AF115" s="7"/>
      <c r="AG115" s="7">
        <f>SUM(U115:AE115)</f>
        <v>0</v>
      </c>
      <c r="AH115" s="7">
        <f>(H113-I113-T113)</f>
        <v>600</v>
      </c>
      <c r="AI115" s="7"/>
      <c r="AJ115" s="7">
        <f t="shared" si="106"/>
        <v>0</v>
      </c>
      <c r="AK115" s="7"/>
      <c r="AL115" s="7">
        <f>(AH115-AI115-AJ115-AK115)</f>
        <v>600</v>
      </c>
      <c r="AM115" s="8">
        <v>5.0000000000000001E-3</v>
      </c>
      <c r="AN115" s="7">
        <f>AL115*AM115</f>
        <v>3</v>
      </c>
      <c r="AO115" s="7"/>
      <c r="AP115" s="7">
        <f>(AN115+AO115)</f>
        <v>3</v>
      </c>
      <c r="AQ115" s="8">
        <v>3.3300000000000003E-2</v>
      </c>
      <c r="AR115" s="7">
        <f t="shared" si="90"/>
        <v>9.9900000000000017E-2</v>
      </c>
      <c r="AS115" s="7">
        <f t="shared" si="91"/>
        <v>2.9001000000000001</v>
      </c>
      <c r="AT115" s="7">
        <f>AT113</f>
        <v>0</v>
      </c>
      <c r="AU115" s="7">
        <f t="shared" si="92"/>
        <v>0</v>
      </c>
      <c r="AV115" s="7">
        <f>(AS115+AU115)</f>
        <v>2.9001000000000001</v>
      </c>
      <c r="AW115" s="7"/>
      <c r="AX115" s="7"/>
      <c r="AY115" s="7">
        <f>(AV115+AW115+AX115)</f>
        <v>2.9001000000000001</v>
      </c>
      <c r="AZ115" s="9"/>
    </row>
    <row r="116" spans="1:52" x14ac:dyDescent="0.2">
      <c r="E116" s="87">
        <v>123456780033</v>
      </c>
      <c r="F116" s="61" t="s">
        <v>94</v>
      </c>
      <c r="G116" s="6" t="s">
        <v>49</v>
      </c>
      <c r="H116" s="20"/>
      <c r="I116" s="20"/>
      <c r="J116" s="20"/>
      <c r="K116" s="20"/>
      <c r="L116" s="20"/>
      <c r="M116" s="20"/>
      <c r="N116" s="20"/>
      <c r="O116" s="20"/>
      <c r="P116" s="20"/>
      <c r="Q116" s="20"/>
      <c r="R116" s="20"/>
      <c r="S116" s="20"/>
      <c r="T116" s="7">
        <f>T113</f>
        <v>0</v>
      </c>
      <c r="U116" s="7">
        <f>(U113)</f>
        <v>0</v>
      </c>
      <c r="V116" s="7"/>
      <c r="W116" s="7">
        <f>(W113)</f>
        <v>0</v>
      </c>
      <c r="X116" s="7">
        <f>(X113)</f>
        <v>0</v>
      </c>
      <c r="Y116" s="7">
        <f>(Y113)</f>
        <v>0</v>
      </c>
      <c r="Z116" s="7">
        <f>(Z113)</f>
        <v>0</v>
      </c>
      <c r="AA116" s="7">
        <f>(AA113)</f>
        <v>0</v>
      </c>
      <c r="AB116" s="19"/>
      <c r="AC116" s="7">
        <f>AC113</f>
        <v>0</v>
      </c>
      <c r="AD116" s="7">
        <f>AD113</f>
        <v>0</v>
      </c>
      <c r="AE116" s="7">
        <f>AE113</f>
        <v>0</v>
      </c>
      <c r="AF116" s="7"/>
      <c r="AG116" s="7">
        <f>SUM(U116:AE116)</f>
        <v>0</v>
      </c>
      <c r="AH116" s="7">
        <f>(H113-I113-T113)</f>
        <v>600</v>
      </c>
      <c r="AI116" s="7"/>
      <c r="AJ116" s="7">
        <f t="shared" si="106"/>
        <v>0</v>
      </c>
      <c r="AK116" s="7"/>
      <c r="AL116" s="7">
        <f>(AH116-AI116-AJ116-AK116)</f>
        <v>600</v>
      </c>
      <c r="AM116" s="8">
        <v>0.01</v>
      </c>
      <c r="AN116" s="7">
        <f>AL116*AM116</f>
        <v>6</v>
      </c>
      <c r="AO116" s="7"/>
      <c r="AP116" s="7">
        <f>(AN116+AO116)</f>
        <v>6</v>
      </c>
      <c r="AQ116" s="8">
        <v>3.3300000000000003E-2</v>
      </c>
      <c r="AR116" s="7">
        <f t="shared" si="90"/>
        <v>0.19980000000000003</v>
      </c>
      <c r="AS116" s="7">
        <f t="shared" si="91"/>
        <v>5.8002000000000002</v>
      </c>
      <c r="AT116" s="7">
        <f>AT113</f>
        <v>0</v>
      </c>
      <c r="AU116" s="7">
        <f t="shared" si="92"/>
        <v>0</v>
      </c>
      <c r="AV116" s="7">
        <f>(AS116+AU116)</f>
        <v>5.8002000000000002</v>
      </c>
      <c r="AW116" s="7"/>
      <c r="AX116" s="7"/>
      <c r="AY116" s="7">
        <f>(AV116+AW116+AX116)</f>
        <v>5.8002000000000002</v>
      </c>
      <c r="AZ116" s="9"/>
    </row>
    <row r="117" spans="1:52" x14ac:dyDescent="0.2">
      <c r="E117" s="87">
        <v>123456780033</v>
      </c>
      <c r="F117" s="61" t="s">
        <v>94</v>
      </c>
      <c r="G117" s="6" t="s">
        <v>50</v>
      </c>
      <c r="H117" s="20"/>
      <c r="I117" s="20"/>
      <c r="J117" s="20"/>
      <c r="K117" s="20"/>
      <c r="L117" s="20"/>
      <c r="M117" s="20"/>
      <c r="N117" s="20"/>
      <c r="O117" s="20"/>
      <c r="P117" s="20"/>
      <c r="Q117" s="20"/>
      <c r="R117" s="20"/>
      <c r="S117" s="20"/>
      <c r="T117" s="7">
        <f>T113</f>
        <v>0</v>
      </c>
      <c r="U117" s="7">
        <f>U113</f>
        <v>0</v>
      </c>
      <c r="V117" s="7">
        <f>V116</f>
        <v>0</v>
      </c>
      <c r="W117" s="7">
        <f>W113</f>
        <v>0</v>
      </c>
      <c r="X117" s="7">
        <f>X113</f>
        <v>0</v>
      </c>
      <c r="Y117" s="7">
        <f>Y113</f>
        <v>0</v>
      </c>
      <c r="Z117" s="7">
        <f>Z113</f>
        <v>0</v>
      </c>
      <c r="AA117" s="7">
        <f>AA113</f>
        <v>0</v>
      </c>
      <c r="AB117" s="19"/>
      <c r="AC117" s="7">
        <f>AC113</f>
        <v>0</v>
      </c>
      <c r="AD117" s="7">
        <f>AD113</f>
        <v>0</v>
      </c>
      <c r="AE117" s="7">
        <f>AE116</f>
        <v>0</v>
      </c>
      <c r="AF117" s="7"/>
      <c r="AG117" s="7">
        <f>SUM(U117:AE117)</f>
        <v>0</v>
      </c>
      <c r="AH117" s="7">
        <f>(H113-I113-T113)</f>
        <v>600</v>
      </c>
      <c r="AI117" s="7"/>
      <c r="AJ117" s="7">
        <f t="shared" si="106"/>
        <v>0</v>
      </c>
      <c r="AK117" s="7"/>
      <c r="AL117" s="7">
        <f>(AH117-AI117-AJ117-AK117)</f>
        <v>600</v>
      </c>
      <c r="AM117" s="8">
        <v>1E-3</v>
      </c>
      <c r="AN117" s="7">
        <f>AL117*AM117</f>
        <v>0.6</v>
      </c>
      <c r="AO117" s="7"/>
      <c r="AP117" s="7">
        <f>(AN117+AO117)</f>
        <v>0.6</v>
      </c>
      <c r="AQ117" s="8">
        <v>3.3300000000000003E-2</v>
      </c>
      <c r="AR117" s="7">
        <f t="shared" si="90"/>
        <v>1.9980000000000001E-2</v>
      </c>
      <c r="AS117" s="7">
        <f t="shared" si="91"/>
        <v>0.58001999999999998</v>
      </c>
      <c r="AT117" s="7">
        <f>AT113</f>
        <v>0</v>
      </c>
      <c r="AU117" s="7">
        <f t="shared" si="92"/>
        <v>0</v>
      </c>
      <c r="AV117" s="7">
        <f>(AS117+AU117)</f>
        <v>0.58001999999999998</v>
      </c>
      <c r="AW117" s="7"/>
      <c r="AX117" s="7"/>
      <c r="AY117" s="7">
        <f>(AV117+AW117+AX117)</f>
        <v>0.58001999999999998</v>
      </c>
      <c r="AZ117" s="9"/>
    </row>
    <row r="118" spans="1:52" x14ac:dyDescent="0.2">
      <c r="A118" s="10" t="s">
        <v>166</v>
      </c>
      <c r="C118" s="10" t="s">
        <v>122</v>
      </c>
      <c r="D118" s="10" t="s">
        <v>167</v>
      </c>
      <c r="E118" s="88">
        <v>123456780034</v>
      </c>
      <c r="F118" s="65" t="s">
        <v>600</v>
      </c>
      <c r="G118" s="22" t="s">
        <v>48</v>
      </c>
      <c r="H118" s="23">
        <v>900</v>
      </c>
      <c r="I118" s="23">
        <v>0</v>
      </c>
      <c r="J118" s="23"/>
      <c r="K118" s="23"/>
      <c r="L118" s="23"/>
      <c r="M118" s="23"/>
      <c r="N118" s="23"/>
      <c r="O118" s="23"/>
      <c r="P118" s="23"/>
      <c r="Q118" s="23"/>
      <c r="R118" s="23"/>
      <c r="S118" s="23"/>
      <c r="T118" s="23">
        <f>SUM(J118:R118)</f>
        <v>0</v>
      </c>
      <c r="U118" s="23"/>
      <c r="V118" s="23"/>
      <c r="W118" s="23"/>
      <c r="X118" s="23"/>
      <c r="Y118" s="23"/>
      <c r="Z118" s="23"/>
      <c r="AA118" s="23"/>
      <c r="AB118" s="19"/>
      <c r="AC118" s="23"/>
      <c r="AD118" s="23"/>
      <c r="AE118" s="23"/>
      <c r="AF118" s="23"/>
      <c r="AG118" s="23">
        <f t="shared" si="104"/>
        <v>0</v>
      </c>
      <c r="AH118" s="23">
        <f>(H118-I118-T118)</f>
        <v>900</v>
      </c>
      <c r="AI118" s="23"/>
      <c r="AJ118" s="23">
        <f t="shared" ref="AJ118:AJ119" si="109">(AG118)</f>
        <v>0</v>
      </c>
      <c r="AK118" s="23"/>
      <c r="AL118" s="23">
        <f t="shared" si="99"/>
        <v>900</v>
      </c>
      <c r="AM118" s="24">
        <v>2.9000000000000001E-2</v>
      </c>
      <c r="AN118" s="23">
        <f t="shared" si="107"/>
        <v>26.1</v>
      </c>
      <c r="AO118" s="23"/>
      <c r="AP118" s="23">
        <f t="shared" si="100"/>
        <v>26.1</v>
      </c>
      <c r="AQ118" s="24">
        <v>3.3300000000000003E-2</v>
      </c>
      <c r="AR118" s="23">
        <f t="shared" si="90"/>
        <v>0.86913000000000018</v>
      </c>
      <c r="AS118" s="23">
        <f t="shared" si="91"/>
        <v>25.230870000000003</v>
      </c>
      <c r="AT118" s="23"/>
      <c r="AU118" s="23">
        <f t="shared" si="92"/>
        <v>0</v>
      </c>
      <c r="AV118" s="23">
        <f t="shared" si="101"/>
        <v>25.230870000000003</v>
      </c>
      <c r="AW118" s="23"/>
      <c r="AX118" s="23"/>
      <c r="AY118" s="23">
        <f t="shared" si="105"/>
        <v>25.230870000000003</v>
      </c>
      <c r="AZ118" s="23">
        <f>SUM(AY118+AY119+AY120+AY121)</f>
        <v>37.039950000000005</v>
      </c>
    </row>
    <row r="119" spans="1:52" x14ac:dyDescent="0.2">
      <c r="C119" s="10" t="s">
        <v>122</v>
      </c>
      <c r="E119" s="88">
        <v>123456780034</v>
      </c>
      <c r="F119" s="61" t="s">
        <v>600</v>
      </c>
      <c r="G119" s="6" t="s">
        <v>52</v>
      </c>
      <c r="H119" s="20"/>
      <c r="I119" s="20"/>
      <c r="J119" s="20"/>
      <c r="K119" s="20"/>
      <c r="L119" s="20"/>
      <c r="M119" s="20"/>
      <c r="N119" s="20"/>
      <c r="O119" s="20"/>
      <c r="P119" s="20"/>
      <c r="Q119" s="20"/>
      <c r="R119" s="20"/>
      <c r="S119" s="20"/>
      <c r="T119" s="7">
        <f>(T118)</f>
        <v>0</v>
      </c>
      <c r="U119" s="7"/>
      <c r="V119" s="7"/>
      <c r="W119" s="7"/>
      <c r="X119" s="7"/>
      <c r="Y119" s="7"/>
      <c r="Z119" s="7"/>
      <c r="AA119" s="7"/>
      <c r="AB119" s="7"/>
      <c r="AC119" s="7"/>
      <c r="AD119" s="7"/>
      <c r="AE119" s="7"/>
      <c r="AF119" s="7"/>
      <c r="AG119" s="7">
        <f t="shared" si="104"/>
        <v>0</v>
      </c>
      <c r="AH119" s="7">
        <f>(H118-I118-T118)</f>
        <v>900</v>
      </c>
      <c r="AI119" s="7"/>
      <c r="AJ119" s="7">
        <f t="shared" si="109"/>
        <v>0</v>
      </c>
      <c r="AK119" s="7"/>
      <c r="AL119" s="7">
        <f t="shared" si="99"/>
        <v>900</v>
      </c>
      <c r="AM119" s="27">
        <v>2.5000000000000001E-3</v>
      </c>
      <c r="AN119" s="7">
        <f>AL119*AM119</f>
        <v>2.25</v>
      </c>
      <c r="AO119" s="7"/>
      <c r="AP119" s="7">
        <f t="shared" si="100"/>
        <v>2.25</v>
      </c>
      <c r="AQ119" s="8">
        <v>5.0000000000000001E-3</v>
      </c>
      <c r="AR119" s="7">
        <f t="shared" si="90"/>
        <v>1.125E-2</v>
      </c>
      <c r="AS119" s="7">
        <f t="shared" si="91"/>
        <v>2.23875</v>
      </c>
      <c r="AT119" s="7">
        <f>(AT118)</f>
        <v>0</v>
      </c>
      <c r="AU119" s="7">
        <f t="shared" si="92"/>
        <v>0</v>
      </c>
      <c r="AV119" s="7">
        <f t="shared" si="101"/>
        <v>2.23875</v>
      </c>
      <c r="AW119" s="7"/>
      <c r="AX119" s="7"/>
      <c r="AY119" s="7">
        <f t="shared" si="105"/>
        <v>2.23875</v>
      </c>
      <c r="AZ119" s="9"/>
    </row>
    <row r="120" spans="1:52" x14ac:dyDescent="0.2">
      <c r="E120" s="88">
        <v>123456780034</v>
      </c>
      <c r="F120" s="61" t="s">
        <v>600</v>
      </c>
      <c r="G120" s="6" t="s">
        <v>49</v>
      </c>
      <c r="H120" s="20"/>
      <c r="I120" s="20"/>
      <c r="J120" s="20"/>
      <c r="K120" s="20"/>
      <c r="L120" s="20"/>
      <c r="M120" s="20"/>
      <c r="N120" s="20"/>
      <c r="O120" s="20"/>
      <c r="P120" s="20"/>
      <c r="Q120" s="20"/>
      <c r="R120" s="20"/>
      <c r="S120" s="20"/>
      <c r="T120" s="7">
        <f>T118</f>
        <v>0</v>
      </c>
      <c r="U120" s="7">
        <f>(U118)</f>
        <v>0</v>
      </c>
      <c r="V120" s="7"/>
      <c r="W120" s="7">
        <f>(W118)</f>
        <v>0</v>
      </c>
      <c r="X120" s="7">
        <f>(X118)</f>
        <v>0</v>
      </c>
      <c r="Y120" s="7">
        <f>(Y118)</f>
        <v>0</v>
      </c>
      <c r="Z120" s="7">
        <f>(Z118)</f>
        <v>0</v>
      </c>
      <c r="AA120" s="7">
        <f>(AA118)</f>
        <v>0</v>
      </c>
      <c r="AB120" s="19"/>
      <c r="AC120" s="7">
        <f>AC118</f>
        <v>0</v>
      </c>
      <c r="AD120" s="7">
        <f>AD118</f>
        <v>0</v>
      </c>
      <c r="AE120" s="7">
        <f>AE118</f>
        <v>0</v>
      </c>
      <c r="AF120" s="7"/>
      <c r="AG120" s="7">
        <f t="shared" si="104"/>
        <v>0</v>
      </c>
      <c r="AH120" s="7">
        <f>(H118-I118-T118)</f>
        <v>900</v>
      </c>
      <c r="AI120" s="7"/>
      <c r="AJ120" s="7">
        <f>(AG120)</f>
        <v>0</v>
      </c>
      <c r="AK120" s="7"/>
      <c r="AL120" s="7">
        <f t="shared" si="99"/>
        <v>900</v>
      </c>
      <c r="AM120" s="8">
        <v>0.01</v>
      </c>
      <c r="AN120" s="7">
        <f t="shared" ref="AN120:AN126" si="110">AL120*AM120</f>
        <v>9</v>
      </c>
      <c r="AO120" s="7"/>
      <c r="AP120" s="7">
        <f t="shared" si="100"/>
        <v>9</v>
      </c>
      <c r="AQ120" s="8">
        <v>3.3300000000000003E-2</v>
      </c>
      <c r="AR120" s="7">
        <f t="shared" si="90"/>
        <v>0.29970000000000002</v>
      </c>
      <c r="AS120" s="7">
        <f t="shared" si="91"/>
        <v>8.7003000000000004</v>
      </c>
      <c r="AT120" s="7">
        <f>AT118</f>
        <v>0</v>
      </c>
      <c r="AU120" s="7">
        <f t="shared" si="92"/>
        <v>0</v>
      </c>
      <c r="AV120" s="7">
        <f t="shared" si="101"/>
        <v>8.7003000000000004</v>
      </c>
      <c r="AW120" s="7"/>
      <c r="AX120" s="7"/>
      <c r="AY120" s="7">
        <f t="shared" si="105"/>
        <v>8.7003000000000004</v>
      </c>
      <c r="AZ120" s="9"/>
    </row>
    <row r="121" spans="1:52" x14ac:dyDescent="0.2">
      <c r="E121" s="88">
        <v>123456780034</v>
      </c>
      <c r="F121" s="61" t="s">
        <v>600</v>
      </c>
      <c r="G121" s="6" t="s">
        <v>50</v>
      </c>
      <c r="H121" s="20"/>
      <c r="I121" s="20"/>
      <c r="J121" s="20"/>
      <c r="K121" s="20"/>
      <c r="L121" s="20"/>
      <c r="M121" s="20"/>
      <c r="N121" s="20"/>
      <c r="O121" s="20"/>
      <c r="P121" s="20"/>
      <c r="Q121" s="20"/>
      <c r="R121" s="20"/>
      <c r="S121" s="20"/>
      <c r="T121" s="7">
        <f>T118</f>
        <v>0</v>
      </c>
      <c r="U121" s="7">
        <f t="shared" ref="U121:AA121" si="111">(U120)</f>
        <v>0</v>
      </c>
      <c r="V121" s="7">
        <f t="shared" si="111"/>
        <v>0</v>
      </c>
      <c r="W121" s="7">
        <f t="shared" si="111"/>
        <v>0</v>
      </c>
      <c r="X121" s="7">
        <f t="shared" si="111"/>
        <v>0</v>
      </c>
      <c r="Y121" s="7">
        <f t="shared" si="111"/>
        <v>0</v>
      </c>
      <c r="Z121" s="7">
        <f t="shared" si="111"/>
        <v>0</v>
      </c>
      <c r="AA121" s="7">
        <f t="shared" si="111"/>
        <v>0</v>
      </c>
      <c r="AB121" s="19"/>
      <c r="AC121" s="7">
        <f>AC118</f>
        <v>0</v>
      </c>
      <c r="AD121" s="7">
        <f>AD118</f>
        <v>0</v>
      </c>
      <c r="AE121" s="7">
        <f>AE118</f>
        <v>0</v>
      </c>
      <c r="AF121" s="7"/>
      <c r="AG121" s="7">
        <f t="shared" si="104"/>
        <v>0</v>
      </c>
      <c r="AH121" s="7">
        <f>(H118-I118-T118)</f>
        <v>900</v>
      </c>
      <c r="AI121" s="7"/>
      <c r="AJ121" s="7">
        <f>(AG121)</f>
        <v>0</v>
      </c>
      <c r="AK121" s="7"/>
      <c r="AL121" s="7">
        <f t="shared" si="99"/>
        <v>900</v>
      </c>
      <c r="AM121" s="8">
        <v>1E-3</v>
      </c>
      <c r="AN121" s="7">
        <f t="shared" si="110"/>
        <v>0.9</v>
      </c>
      <c r="AO121" s="7"/>
      <c r="AP121" s="7">
        <f t="shared" si="100"/>
        <v>0.9</v>
      </c>
      <c r="AQ121" s="8">
        <v>3.3300000000000003E-2</v>
      </c>
      <c r="AR121" s="7">
        <f t="shared" si="90"/>
        <v>2.9970000000000004E-2</v>
      </c>
      <c r="AS121" s="7">
        <f t="shared" si="91"/>
        <v>0.87002999999999997</v>
      </c>
      <c r="AT121" s="7">
        <f>AT118</f>
        <v>0</v>
      </c>
      <c r="AU121" s="7">
        <f t="shared" si="92"/>
        <v>0</v>
      </c>
      <c r="AV121" s="7">
        <f t="shared" si="101"/>
        <v>0.87002999999999997</v>
      </c>
      <c r="AW121" s="7"/>
      <c r="AX121" s="7"/>
      <c r="AY121" s="7">
        <f t="shared" si="105"/>
        <v>0.87002999999999997</v>
      </c>
      <c r="AZ121" s="9"/>
    </row>
    <row r="122" spans="1:52" x14ac:dyDescent="0.2">
      <c r="A122" s="10" t="s">
        <v>168</v>
      </c>
      <c r="C122" s="10" t="s">
        <v>125</v>
      </c>
      <c r="D122" s="10" t="s">
        <v>169</v>
      </c>
      <c r="E122" s="87">
        <v>123456780035</v>
      </c>
      <c r="F122" s="63" t="s">
        <v>503</v>
      </c>
      <c r="G122" s="4" t="s">
        <v>48</v>
      </c>
      <c r="H122" s="3">
        <v>750</v>
      </c>
      <c r="I122" s="3">
        <v>0</v>
      </c>
      <c r="J122" s="3"/>
      <c r="K122" s="3"/>
      <c r="L122" s="3"/>
      <c r="M122" s="3"/>
      <c r="N122" s="3"/>
      <c r="O122" s="3"/>
      <c r="P122" s="3"/>
      <c r="Q122" s="3"/>
      <c r="R122" s="3"/>
      <c r="S122" s="3"/>
      <c r="T122" s="3">
        <f>SUM(J122:R122)</f>
        <v>0</v>
      </c>
      <c r="U122" s="3"/>
      <c r="V122" s="3"/>
      <c r="W122" s="3"/>
      <c r="X122" s="3"/>
      <c r="Y122" s="3"/>
      <c r="Z122" s="3"/>
      <c r="AA122" s="3"/>
      <c r="AB122" s="19"/>
      <c r="AC122" s="3"/>
      <c r="AD122" s="3"/>
      <c r="AE122" s="3"/>
      <c r="AF122" s="3"/>
      <c r="AG122" s="3">
        <f t="shared" si="104"/>
        <v>0</v>
      </c>
      <c r="AH122" s="3">
        <f>(H122-I122-T122)</f>
        <v>750</v>
      </c>
      <c r="AI122" s="3"/>
      <c r="AJ122" s="3">
        <f t="shared" ref="AJ122:AJ127" si="112">(AG122)</f>
        <v>0</v>
      </c>
      <c r="AK122" s="3"/>
      <c r="AL122" s="3">
        <f t="shared" si="99"/>
        <v>750</v>
      </c>
      <c r="AM122" s="5">
        <v>2.9000000000000001E-2</v>
      </c>
      <c r="AN122" s="3">
        <f t="shared" si="110"/>
        <v>21.75</v>
      </c>
      <c r="AO122" s="3"/>
      <c r="AP122" s="3">
        <f t="shared" si="100"/>
        <v>21.75</v>
      </c>
      <c r="AQ122" s="5">
        <v>3.3300000000000003E-2</v>
      </c>
      <c r="AR122" s="3">
        <f t="shared" si="90"/>
        <v>0.72427500000000011</v>
      </c>
      <c r="AS122" s="3">
        <f t="shared" si="91"/>
        <v>21.025725000000001</v>
      </c>
      <c r="AT122" s="3"/>
      <c r="AU122" s="3">
        <f t="shared" si="92"/>
        <v>0</v>
      </c>
      <c r="AV122" s="3">
        <f t="shared" si="101"/>
        <v>21.025725000000001</v>
      </c>
      <c r="AW122" s="3"/>
      <c r="AX122" s="3"/>
      <c r="AY122" s="3">
        <f t="shared" si="105"/>
        <v>21.025725000000001</v>
      </c>
      <c r="AZ122" s="3">
        <f>SUM(AY122+AY123+AY124+AY125)</f>
        <v>36.388500000000001</v>
      </c>
    </row>
    <row r="123" spans="1:52" x14ac:dyDescent="0.2">
      <c r="C123" s="10" t="s">
        <v>125</v>
      </c>
      <c r="E123" s="87">
        <v>123456780035</v>
      </c>
      <c r="F123" s="61" t="s">
        <v>503</v>
      </c>
      <c r="G123" s="6" t="s">
        <v>52</v>
      </c>
      <c r="H123" s="20"/>
      <c r="I123" s="20"/>
      <c r="J123" s="20"/>
      <c r="K123" s="20"/>
      <c r="L123" s="20"/>
      <c r="M123" s="20"/>
      <c r="N123" s="20"/>
      <c r="O123" s="20"/>
      <c r="P123" s="20"/>
      <c r="Q123" s="20"/>
      <c r="R123" s="20"/>
      <c r="S123" s="20"/>
      <c r="T123" s="7">
        <f>(T122)</f>
        <v>0</v>
      </c>
      <c r="U123" s="7"/>
      <c r="V123" s="7"/>
      <c r="W123" s="7"/>
      <c r="X123" s="7"/>
      <c r="Y123" s="7"/>
      <c r="Z123" s="7"/>
      <c r="AA123" s="7"/>
      <c r="AB123" s="7"/>
      <c r="AC123" s="7"/>
      <c r="AD123" s="7"/>
      <c r="AE123" s="7"/>
      <c r="AF123" s="7"/>
      <c r="AG123" s="7">
        <f t="shared" si="104"/>
        <v>0</v>
      </c>
      <c r="AH123" s="7">
        <f>(H122-I122-T122)</f>
        <v>750</v>
      </c>
      <c r="AI123" s="7"/>
      <c r="AJ123" s="7">
        <f t="shared" si="112"/>
        <v>0</v>
      </c>
      <c r="AK123" s="7"/>
      <c r="AL123" s="7">
        <f t="shared" si="99"/>
        <v>750</v>
      </c>
      <c r="AM123" s="8">
        <v>9.8499999999999994E-3</v>
      </c>
      <c r="AN123" s="7">
        <f t="shared" si="110"/>
        <v>7.3874999999999993</v>
      </c>
      <c r="AO123" s="7"/>
      <c r="AP123" s="7">
        <f t="shared" si="100"/>
        <v>7.3874999999999993</v>
      </c>
      <c r="AQ123" s="8">
        <v>0</v>
      </c>
      <c r="AR123" s="7">
        <f t="shared" si="90"/>
        <v>0</v>
      </c>
      <c r="AS123" s="7">
        <f t="shared" si="91"/>
        <v>7.3874999999999993</v>
      </c>
      <c r="AT123" s="7">
        <f>(AT122)</f>
        <v>0</v>
      </c>
      <c r="AU123" s="7">
        <f t="shared" si="92"/>
        <v>0</v>
      </c>
      <c r="AV123" s="7">
        <f t="shared" si="101"/>
        <v>7.3874999999999993</v>
      </c>
      <c r="AW123" s="7"/>
      <c r="AX123" s="7"/>
      <c r="AY123" s="7">
        <f t="shared" si="105"/>
        <v>7.3874999999999993</v>
      </c>
      <c r="AZ123" s="9"/>
    </row>
    <row r="124" spans="1:52" x14ac:dyDescent="0.2">
      <c r="E124" s="87">
        <v>123456780035</v>
      </c>
      <c r="F124" s="61" t="s">
        <v>503</v>
      </c>
      <c r="G124" s="6" t="s">
        <v>49</v>
      </c>
      <c r="H124" s="20"/>
      <c r="I124" s="20"/>
      <c r="J124" s="20"/>
      <c r="K124" s="20"/>
      <c r="L124" s="20"/>
      <c r="M124" s="20"/>
      <c r="N124" s="20"/>
      <c r="O124" s="20"/>
      <c r="P124" s="20"/>
      <c r="Q124" s="20"/>
      <c r="R124" s="20"/>
      <c r="S124" s="20"/>
      <c r="T124" s="7">
        <f>T122</f>
        <v>0</v>
      </c>
      <c r="U124" s="7">
        <f>(U122)</f>
        <v>0</v>
      </c>
      <c r="V124" s="7"/>
      <c r="W124" s="7">
        <f>(W122)</f>
        <v>0</v>
      </c>
      <c r="X124" s="7">
        <f>(X122)</f>
        <v>0</v>
      </c>
      <c r="Y124" s="7">
        <f>(Y122)</f>
        <v>0</v>
      </c>
      <c r="Z124" s="7">
        <f>(Z122)</f>
        <v>0</v>
      </c>
      <c r="AA124" s="7">
        <f>(AA122)</f>
        <v>0</v>
      </c>
      <c r="AB124" s="19"/>
      <c r="AC124" s="7">
        <f>AC122</f>
        <v>0</v>
      </c>
      <c r="AD124" s="7">
        <f>AD122</f>
        <v>0</v>
      </c>
      <c r="AE124" s="7">
        <f>(AE122)</f>
        <v>0</v>
      </c>
      <c r="AF124" s="7"/>
      <c r="AG124" s="7">
        <f t="shared" si="104"/>
        <v>0</v>
      </c>
      <c r="AH124" s="7">
        <f>(H122-I122-T122)</f>
        <v>750</v>
      </c>
      <c r="AI124" s="7"/>
      <c r="AJ124" s="7">
        <f t="shared" si="112"/>
        <v>0</v>
      </c>
      <c r="AK124" s="7"/>
      <c r="AL124" s="7">
        <f t="shared" si="99"/>
        <v>750</v>
      </c>
      <c r="AM124" s="8">
        <v>0.01</v>
      </c>
      <c r="AN124" s="7">
        <f t="shared" si="110"/>
        <v>7.5</v>
      </c>
      <c r="AO124" s="7"/>
      <c r="AP124" s="7">
        <f t="shared" si="100"/>
        <v>7.5</v>
      </c>
      <c r="AQ124" s="8">
        <v>3.3300000000000003E-2</v>
      </c>
      <c r="AR124" s="7">
        <f t="shared" si="90"/>
        <v>0.24975000000000003</v>
      </c>
      <c r="AS124" s="7">
        <f t="shared" si="91"/>
        <v>7.2502500000000003</v>
      </c>
      <c r="AT124" s="7">
        <f>AT122</f>
        <v>0</v>
      </c>
      <c r="AU124" s="7">
        <f t="shared" si="92"/>
        <v>0</v>
      </c>
      <c r="AV124" s="7">
        <f t="shared" si="101"/>
        <v>7.2502500000000003</v>
      </c>
      <c r="AW124" s="7"/>
      <c r="AX124" s="7"/>
      <c r="AY124" s="7">
        <f t="shared" si="105"/>
        <v>7.2502500000000003</v>
      </c>
      <c r="AZ124" s="9"/>
    </row>
    <row r="125" spans="1:52" x14ac:dyDescent="0.2">
      <c r="E125" s="87">
        <v>123456780035</v>
      </c>
      <c r="F125" s="61" t="s">
        <v>503</v>
      </c>
      <c r="G125" s="6" t="s">
        <v>50</v>
      </c>
      <c r="H125" s="20"/>
      <c r="I125" s="20"/>
      <c r="J125" s="20"/>
      <c r="K125" s="20"/>
      <c r="L125" s="20"/>
      <c r="M125" s="20"/>
      <c r="N125" s="20"/>
      <c r="O125" s="20"/>
      <c r="P125" s="20"/>
      <c r="Q125" s="20"/>
      <c r="R125" s="20"/>
      <c r="S125" s="20"/>
      <c r="T125" s="7">
        <f>T122</f>
        <v>0</v>
      </c>
      <c r="U125" s="7">
        <f>U122</f>
        <v>0</v>
      </c>
      <c r="V125" s="7">
        <f>(V124)</f>
        <v>0</v>
      </c>
      <c r="W125" s="7">
        <f t="shared" ref="W125:AA125" si="113">W122</f>
        <v>0</v>
      </c>
      <c r="X125" s="7">
        <f t="shared" si="113"/>
        <v>0</v>
      </c>
      <c r="Y125" s="7">
        <f t="shared" si="113"/>
        <v>0</v>
      </c>
      <c r="Z125" s="7">
        <f t="shared" si="113"/>
        <v>0</v>
      </c>
      <c r="AA125" s="7">
        <f t="shared" si="113"/>
        <v>0</v>
      </c>
      <c r="AB125" s="19"/>
      <c r="AC125" s="7">
        <f>AC122</f>
        <v>0</v>
      </c>
      <c r="AD125" s="7">
        <f>AD122</f>
        <v>0</v>
      </c>
      <c r="AE125" s="7">
        <f t="shared" ref="AE125" si="114">AE122</f>
        <v>0</v>
      </c>
      <c r="AF125" s="7"/>
      <c r="AG125" s="7">
        <f t="shared" si="104"/>
        <v>0</v>
      </c>
      <c r="AH125" s="7">
        <f>(H122-I122-T122)</f>
        <v>750</v>
      </c>
      <c r="AI125" s="7"/>
      <c r="AJ125" s="7">
        <f t="shared" si="112"/>
        <v>0</v>
      </c>
      <c r="AK125" s="7"/>
      <c r="AL125" s="7">
        <f t="shared" si="99"/>
        <v>750</v>
      </c>
      <c r="AM125" s="8">
        <v>1E-3</v>
      </c>
      <c r="AN125" s="7">
        <f t="shared" si="110"/>
        <v>0.75</v>
      </c>
      <c r="AO125" s="7"/>
      <c r="AP125" s="7">
        <f t="shared" si="100"/>
        <v>0.75</v>
      </c>
      <c r="AQ125" s="8">
        <v>3.3300000000000003E-2</v>
      </c>
      <c r="AR125" s="7">
        <f t="shared" si="90"/>
        <v>2.4975000000000004E-2</v>
      </c>
      <c r="AS125" s="7">
        <f t="shared" si="91"/>
        <v>0.72502500000000003</v>
      </c>
      <c r="AT125" s="7">
        <f>AT122</f>
        <v>0</v>
      </c>
      <c r="AU125" s="7">
        <f t="shared" si="92"/>
        <v>0</v>
      </c>
      <c r="AV125" s="7">
        <f t="shared" si="101"/>
        <v>0.72502500000000003</v>
      </c>
      <c r="AW125" s="7"/>
      <c r="AX125" s="7"/>
      <c r="AY125" s="7">
        <f t="shared" si="105"/>
        <v>0.72502500000000003</v>
      </c>
      <c r="AZ125" s="9"/>
    </row>
    <row r="126" spans="1:52" x14ac:dyDescent="0.2">
      <c r="A126" s="10" t="s">
        <v>170</v>
      </c>
      <c r="C126" s="10" t="s">
        <v>125</v>
      </c>
      <c r="D126" s="10" t="s">
        <v>171</v>
      </c>
      <c r="E126" s="88">
        <v>123456780036</v>
      </c>
      <c r="F126" s="65" t="s">
        <v>504</v>
      </c>
      <c r="G126" s="22" t="s">
        <v>48</v>
      </c>
      <c r="H126" s="23">
        <v>900</v>
      </c>
      <c r="I126" s="23">
        <v>0</v>
      </c>
      <c r="J126" s="23"/>
      <c r="K126" s="23"/>
      <c r="L126" s="23"/>
      <c r="M126" s="23"/>
      <c r="N126" s="23"/>
      <c r="O126" s="23"/>
      <c r="P126" s="23"/>
      <c r="Q126" s="23"/>
      <c r="R126" s="23"/>
      <c r="S126" s="23"/>
      <c r="T126" s="23">
        <f>SUM(J126:R126)</f>
        <v>0</v>
      </c>
      <c r="U126" s="23"/>
      <c r="V126" s="23"/>
      <c r="W126" s="23"/>
      <c r="X126" s="23"/>
      <c r="Y126" s="23"/>
      <c r="Z126" s="23"/>
      <c r="AA126" s="23"/>
      <c r="AB126" s="19"/>
      <c r="AC126" s="23"/>
      <c r="AD126" s="23"/>
      <c r="AE126" s="23"/>
      <c r="AF126" s="23"/>
      <c r="AG126" s="23">
        <f t="shared" si="104"/>
        <v>0</v>
      </c>
      <c r="AH126" s="23">
        <f>(H126-I126-T126)</f>
        <v>900</v>
      </c>
      <c r="AI126" s="23"/>
      <c r="AJ126" s="23">
        <f t="shared" si="112"/>
        <v>0</v>
      </c>
      <c r="AK126" s="23"/>
      <c r="AL126" s="23">
        <f t="shared" si="99"/>
        <v>900</v>
      </c>
      <c r="AM126" s="24">
        <v>2.9000000000000001E-2</v>
      </c>
      <c r="AN126" s="23">
        <f t="shared" si="110"/>
        <v>26.1</v>
      </c>
      <c r="AO126" s="23"/>
      <c r="AP126" s="23">
        <f t="shared" si="100"/>
        <v>26.1</v>
      </c>
      <c r="AQ126" s="24">
        <v>3.3300000000000003E-2</v>
      </c>
      <c r="AR126" s="23">
        <f t="shared" ref="AR126:AR148" si="115">(AP126*AQ126)</f>
        <v>0.86913000000000018</v>
      </c>
      <c r="AS126" s="23">
        <f t="shared" ref="AS126:AS148" si="116">(AP126-AR126)</f>
        <v>25.230870000000003</v>
      </c>
      <c r="AT126" s="23"/>
      <c r="AU126" s="23">
        <f t="shared" ref="AU126:AU148" si="117">(AT126*AM126)</f>
        <v>0</v>
      </c>
      <c r="AV126" s="23">
        <f t="shared" si="101"/>
        <v>25.230870000000003</v>
      </c>
      <c r="AW126" s="23"/>
      <c r="AX126" s="23"/>
      <c r="AY126" s="23">
        <f t="shared" si="105"/>
        <v>25.230870000000003</v>
      </c>
      <c r="AZ126" s="23">
        <f>SUM(AY126+AY127+AY128+AY129)</f>
        <v>43.666200000000003</v>
      </c>
    </row>
    <row r="127" spans="1:52" x14ac:dyDescent="0.2">
      <c r="C127" s="10" t="s">
        <v>125</v>
      </c>
      <c r="E127" s="88">
        <v>123456780036</v>
      </c>
      <c r="F127" s="61" t="s">
        <v>504</v>
      </c>
      <c r="G127" s="6" t="s">
        <v>52</v>
      </c>
      <c r="H127" s="20"/>
      <c r="I127" s="20"/>
      <c r="J127" s="20"/>
      <c r="K127" s="20"/>
      <c r="L127" s="20"/>
      <c r="M127" s="20"/>
      <c r="N127" s="20"/>
      <c r="O127" s="20"/>
      <c r="P127" s="20"/>
      <c r="Q127" s="20"/>
      <c r="R127" s="20"/>
      <c r="S127" s="20"/>
      <c r="T127" s="7">
        <f>(T126)</f>
        <v>0</v>
      </c>
      <c r="U127" s="7"/>
      <c r="V127" s="7"/>
      <c r="W127" s="7"/>
      <c r="X127" s="7"/>
      <c r="Y127" s="7"/>
      <c r="Z127" s="7"/>
      <c r="AA127" s="7"/>
      <c r="AB127" s="7"/>
      <c r="AC127" s="7"/>
      <c r="AD127" s="7"/>
      <c r="AE127" s="7"/>
      <c r="AF127" s="7"/>
      <c r="AG127" s="7">
        <f t="shared" si="104"/>
        <v>0</v>
      </c>
      <c r="AH127" s="7">
        <f>(H126-I126-T126)</f>
        <v>900</v>
      </c>
      <c r="AI127" s="7"/>
      <c r="AJ127" s="7">
        <f t="shared" si="112"/>
        <v>0</v>
      </c>
      <c r="AK127" s="7"/>
      <c r="AL127" s="7">
        <f t="shared" si="99"/>
        <v>900</v>
      </c>
      <c r="AM127" s="27">
        <v>9.8499999999999994E-3</v>
      </c>
      <c r="AN127" s="7">
        <f>AL127*AM127</f>
        <v>8.8650000000000002</v>
      </c>
      <c r="AO127" s="7"/>
      <c r="AP127" s="7">
        <f t="shared" si="100"/>
        <v>8.8650000000000002</v>
      </c>
      <c r="AQ127" s="8">
        <v>0</v>
      </c>
      <c r="AR127" s="7">
        <f t="shared" si="115"/>
        <v>0</v>
      </c>
      <c r="AS127" s="7">
        <f t="shared" si="116"/>
        <v>8.8650000000000002</v>
      </c>
      <c r="AT127" s="7">
        <f>(AT126)</f>
        <v>0</v>
      </c>
      <c r="AU127" s="7">
        <f t="shared" si="117"/>
        <v>0</v>
      </c>
      <c r="AV127" s="7">
        <f t="shared" si="101"/>
        <v>8.8650000000000002</v>
      </c>
      <c r="AW127" s="7"/>
      <c r="AX127" s="7"/>
      <c r="AY127" s="7">
        <f t="shared" si="105"/>
        <v>8.8650000000000002</v>
      </c>
      <c r="AZ127" s="9"/>
    </row>
    <row r="128" spans="1:52" x14ac:dyDescent="0.2">
      <c r="E128" s="88">
        <v>123456780036</v>
      </c>
      <c r="F128" s="61" t="s">
        <v>504</v>
      </c>
      <c r="G128" s="6" t="s">
        <v>49</v>
      </c>
      <c r="H128" s="20"/>
      <c r="I128" s="20"/>
      <c r="J128" s="20"/>
      <c r="K128" s="20"/>
      <c r="L128" s="20"/>
      <c r="M128" s="20"/>
      <c r="N128" s="20"/>
      <c r="O128" s="20"/>
      <c r="P128" s="20"/>
      <c r="Q128" s="20"/>
      <c r="R128" s="20"/>
      <c r="S128" s="20"/>
      <c r="T128" s="7">
        <f>T126</f>
        <v>0</v>
      </c>
      <c r="U128" s="7">
        <f>(U126)</f>
        <v>0</v>
      </c>
      <c r="V128" s="7"/>
      <c r="W128" s="7">
        <f>(W126)</f>
        <v>0</v>
      </c>
      <c r="X128" s="7">
        <f>(X126)</f>
        <v>0</v>
      </c>
      <c r="Y128" s="7">
        <f>(Y126)</f>
        <v>0</v>
      </c>
      <c r="Z128" s="7">
        <f>(Z126)</f>
        <v>0</v>
      </c>
      <c r="AA128" s="7">
        <f>(AA126)</f>
        <v>0</v>
      </c>
      <c r="AB128" s="19"/>
      <c r="AC128" s="7">
        <f>AC126</f>
        <v>0</v>
      </c>
      <c r="AD128" s="7">
        <f>AD126</f>
        <v>0</v>
      </c>
      <c r="AE128" s="7">
        <f>AE126</f>
        <v>0</v>
      </c>
      <c r="AF128" s="7"/>
      <c r="AG128" s="7">
        <f t="shared" si="104"/>
        <v>0</v>
      </c>
      <c r="AH128" s="7">
        <f>(H126-I126-T126)</f>
        <v>900</v>
      </c>
      <c r="AI128" s="7"/>
      <c r="AJ128" s="7">
        <f>(AG128)</f>
        <v>0</v>
      </c>
      <c r="AK128" s="7"/>
      <c r="AL128" s="7">
        <f t="shared" si="99"/>
        <v>900</v>
      </c>
      <c r="AM128" s="8">
        <v>0.01</v>
      </c>
      <c r="AN128" s="7">
        <f t="shared" ref="AN128:AN132" si="118">AL128*AM128</f>
        <v>9</v>
      </c>
      <c r="AO128" s="7"/>
      <c r="AP128" s="7">
        <f t="shared" si="100"/>
        <v>9</v>
      </c>
      <c r="AQ128" s="8">
        <v>3.3300000000000003E-2</v>
      </c>
      <c r="AR128" s="7">
        <f t="shared" si="115"/>
        <v>0.29970000000000002</v>
      </c>
      <c r="AS128" s="7">
        <f t="shared" si="116"/>
        <v>8.7003000000000004</v>
      </c>
      <c r="AT128" s="7">
        <f>AT126</f>
        <v>0</v>
      </c>
      <c r="AU128" s="7">
        <f t="shared" si="117"/>
        <v>0</v>
      </c>
      <c r="AV128" s="7">
        <f t="shared" si="101"/>
        <v>8.7003000000000004</v>
      </c>
      <c r="AW128" s="7"/>
      <c r="AX128" s="7"/>
      <c r="AY128" s="7">
        <f t="shared" si="105"/>
        <v>8.7003000000000004</v>
      </c>
      <c r="AZ128" s="9"/>
    </row>
    <row r="129" spans="1:52" x14ac:dyDescent="0.2">
      <c r="E129" s="88">
        <v>123456780036</v>
      </c>
      <c r="F129" s="61" t="s">
        <v>504</v>
      </c>
      <c r="G129" s="6" t="s">
        <v>50</v>
      </c>
      <c r="H129" s="20"/>
      <c r="I129" s="20"/>
      <c r="J129" s="20"/>
      <c r="K129" s="20"/>
      <c r="L129" s="20"/>
      <c r="M129" s="20"/>
      <c r="N129" s="20"/>
      <c r="O129" s="20"/>
      <c r="P129" s="20"/>
      <c r="Q129" s="20"/>
      <c r="R129" s="20"/>
      <c r="S129" s="20"/>
      <c r="T129" s="7">
        <f>T126</f>
        <v>0</v>
      </c>
      <c r="U129" s="7">
        <f t="shared" ref="U129:AA129" si="119">(U128)</f>
        <v>0</v>
      </c>
      <c r="V129" s="7">
        <f t="shared" si="119"/>
        <v>0</v>
      </c>
      <c r="W129" s="7">
        <f t="shared" si="119"/>
        <v>0</v>
      </c>
      <c r="X129" s="7">
        <f t="shared" si="119"/>
        <v>0</v>
      </c>
      <c r="Y129" s="7">
        <f t="shared" si="119"/>
        <v>0</v>
      </c>
      <c r="Z129" s="7">
        <f t="shared" si="119"/>
        <v>0</v>
      </c>
      <c r="AA129" s="7">
        <f t="shared" si="119"/>
        <v>0</v>
      </c>
      <c r="AB129" s="19"/>
      <c r="AC129" s="7">
        <f>AC126</f>
        <v>0</v>
      </c>
      <c r="AD129" s="7">
        <f>AD126</f>
        <v>0</v>
      </c>
      <c r="AE129" s="7">
        <f>AE126</f>
        <v>0</v>
      </c>
      <c r="AF129" s="7"/>
      <c r="AG129" s="7">
        <f t="shared" si="104"/>
        <v>0</v>
      </c>
      <c r="AH129" s="7">
        <f>(H126-I126-T126)</f>
        <v>900</v>
      </c>
      <c r="AI129" s="7"/>
      <c r="AJ129" s="7">
        <f>(AG129)</f>
        <v>0</v>
      </c>
      <c r="AK129" s="7"/>
      <c r="AL129" s="7">
        <f t="shared" si="99"/>
        <v>900</v>
      </c>
      <c r="AM129" s="8">
        <v>1E-3</v>
      </c>
      <c r="AN129" s="7">
        <f t="shared" si="118"/>
        <v>0.9</v>
      </c>
      <c r="AO129" s="7"/>
      <c r="AP129" s="7">
        <f t="shared" si="100"/>
        <v>0.9</v>
      </c>
      <c r="AQ129" s="8">
        <v>3.3300000000000003E-2</v>
      </c>
      <c r="AR129" s="7">
        <f t="shared" si="115"/>
        <v>2.9970000000000004E-2</v>
      </c>
      <c r="AS129" s="7">
        <f t="shared" si="116"/>
        <v>0.87002999999999997</v>
      </c>
      <c r="AT129" s="7">
        <f>AT126</f>
        <v>0</v>
      </c>
      <c r="AU129" s="7">
        <f t="shared" si="117"/>
        <v>0</v>
      </c>
      <c r="AV129" s="7">
        <f t="shared" si="101"/>
        <v>0.87002999999999997</v>
      </c>
      <c r="AW129" s="7"/>
      <c r="AX129" s="7"/>
      <c r="AY129" s="7">
        <f t="shared" si="105"/>
        <v>0.87002999999999997</v>
      </c>
      <c r="AZ129" s="9"/>
    </row>
    <row r="130" spans="1:52" x14ac:dyDescent="0.2">
      <c r="A130" s="10" t="s">
        <v>172</v>
      </c>
      <c r="C130" s="10" t="s">
        <v>140</v>
      </c>
      <c r="D130" s="10" t="s">
        <v>173</v>
      </c>
      <c r="E130" s="87">
        <v>123456780037</v>
      </c>
      <c r="F130" s="63" t="s">
        <v>467</v>
      </c>
      <c r="G130" s="4" t="s">
        <v>48</v>
      </c>
      <c r="H130" s="3">
        <v>750</v>
      </c>
      <c r="I130" s="3">
        <v>0</v>
      </c>
      <c r="J130" s="3"/>
      <c r="K130" s="3"/>
      <c r="L130" s="3"/>
      <c r="M130" s="3"/>
      <c r="N130" s="3"/>
      <c r="O130" s="3"/>
      <c r="P130" s="3"/>
      <c r="Q130" s="3"/>
      <c r="R130" s="3"/>
      <c r="S130" s="3"/>
      <c r="T130" s="3">
        <f>SUM(J130:R130)</f>
        <v>0</v>
      </c>
      <c r="U130" s="3"/>
      <c r="V130" s="3"/>
      <c r="W130" s="3"/>
      <c r="X130" s="3"/>
      <c r="Y130" s="3"/>
      <c r="Z130" s="3"/>
      <c r="AA130" s="3"/>
      <c r="AB130" s="19"/>
      <c r="AC130" s="3"/>
      <c r="AD130" s="3"/>
      <c r="AE130" s="3"/>
      <c r="AF130" s="3"/>
      <c r="AG130" s="3">
        <f t="shared" si="104"/>
        <v>0</v>
      </c>
      <c r="AH130" s="3">
        <f>(H130-I130-T130)</f>
        <v>750</v>
      </c>
      <c r="AI130" s="3"/>
      <c r="AJ130" s="3">
        <f t="shared" ref="AJ130:AJ133" si="120">(AG130)</f>
        <v>0</v>
      </c>
      <c r="AK130" s="3"/>
      <c r="AL130" s="3">
        <f t="shared" si="99"/>
        <v>750</v>
      </c>
      <c r="AM130" s="5">
        <v>2.9000000000000001E-2</v>
      </c>
      <c r="AN130" s="3">
        <f t="shared" si="118"/>
        <v>21.75</v>
      </c>
      <c r="AO130" s="3"/>
      <c r="AP130" s="3">
        <f t="shared" si="100"/>
        <v>21.75</v>
      </c>
      <c r="AQ130" s="5">
        <v>3.3300000000000003E-2</v>
      </c>
      <c r="AR130" s="3">
        <f t="shared" si="115"/>
        <v>0.72427500000000011</v>
      </c>
      <c r="AS130" s="3">
        <f t="shared" si="116"/>
        <v>21.025725000000001</v>
      </c>
      <c r="AT130" s="3"/>
      <c r="AU130" s="3">
        <f t="shared" si="117"/>
        <v>0</v>
      </c>
      <c r="AV130" s="3">
        <f t="shared" si="101"/>
        <v>21.025725000000001</v>
      </c>
      <c r="AW130" s="3"/>
      <c r="AX130" s="3"/>
      <c r="AY130" s="3">
        <f t="shared" si="105"/>
        <v>21.025725000000001</v>
      </c>
      <c r="AZ130" s="3">
        <f>SUM(AY130+AY131)</f>
        <v>25.059150000000002</v>
      </c>
    </row>
    <row r="131" spans="1:52" x14ac:dyDescent="0.2">
      <c r="C131" s="10" t="s">
        <v>140</v>
      </c>
      <c r="E131" s="87">
        <v>123456780037</v>
      </c>
      <c r="F131" s="61" t="s">
        <v>467</v>
      </c>
      <c r="G131" s="6" t="s">
        <v>52</v>
      </c>
      <c r="H131" s="20"/>
      <c r="I131" s="20"/>
      <c r="J131" s="20"/>
      <c r="K131" s="20"/>
      <c r="L131" s="20"/>
      <c r="M131" s="20"/>
      <c r="N131" s="20"/>
      <c r="O131" s="20"/>
      <c r="P131" s="20"/>
      <c r="Q131" s="20"/>
      <c r="R131" s="20"/>
      <c r="S131" s="20"/>
      <c r="T131" s="7">
        <f>(T130)</f>
        <v>0</v>
      </c>
      <c r="U131" s="7"/>
      <c r="V131" s="7"/>
      <c r="W131" s="7"/>
      <c r="X131" s="7"/>
      <c r="Y131" s="7"/>
      <c r="Z131" s="7"/>
      <c r="AA131" s="7"/>
      <c r="AB131" s="7"/>
      <c r="AC131" s="7"/>
      <c r="AD131" s="7"/>
      <c r="AE131" s="7"/>
      <c r="AF131" s="7"/>
      <c r="AG131" s="7">
        <f t="shared" si="104"/>
        <v>0</v>
      </c>
      <c r="AH131" s="7">
        <f>(H130-I130-T130)</f>
        <v>750</v>
      </c>
      <c r="AI131" s="7"/>
      <c r="AJ131" s="7">
        <f t="shared" si="120"/>
        <v>0</v>
      </c>
      <c r="AK131" s="7"/>
      <c r="AL131" s="7">
        <f t="shared" si="99"/>
        <v>750</v>
      </c>
      <c r="AM131" s="8">
        <v>5.4999999999999997E-3</v>
      </c>
      <c r="AN131" s="7">
        <f t="shared" si="118"/>
        <v>4.125</v>
      </c>
      <c r="AO131" s="7"/>
      <c r="AP131" s="7">
        <f t="shared" si="100"/>
        <v>4.125</v>
      </c>
      <c r="AQ131" s="8">
        <v>2.2200000000000001E-2</v>
      </c>
      <c r="AR131" s="7">
        <f t="shared" si="115"/>
        <v>9.1575000000000004E-2</v>
      </c>
      <c r="AS131" s="7">
        <f t="shared" si="116"/>
        <v>4.0334250000000003</v>
      </c>
      <c r="AT131" s="7">
        <f>(AT130)</f>
        <v>0</v>
      </c>
      <c r="AU131" s="7">
        <f t="shared" si="117"/>
        <v>0</v>
      </c>
      <c r="AV131" s="7">
        <f t="shared" si="101"/>
        <v>4.0334250000000003</v>
      </c>
      <c r="AW131" s="7"/>
      <c r="AX131" s="7"/>
      <c r="AY131" s="7">
        <f t="shared" si="105"/>
        <v>4.0334250000000003</v>
      </c>
      <c r="AZ131" s="9"/>
    </row>
    <row r="132" spans="1:52" x14ac:dyDescent="0.2">
      <c r="A132" s="10" t="s">
        <v>174</v>
      </c>
      <c r="C132" s="10" t="s">
        <v>119</v>
      </c>
      <c r="D132" s="10" t="s">
        <v>175</v>
      </c>
      <c r="E132" s="88">
        <v>123456780038</v>
      </c>
      <c r="F132" s="65" t="s">
        <v>717</v>
      </c>
      <c r="G132" s="22" t="s">
        <v>48</v>
      </c>
      <c r="H132" s="23">
        <v>900</v>
      </c>
      <c r="I132" s="23">
        <v>0</v>
      </c>
      <c r="J132" s="23"/>
      <c r="K132" s="23"/>
      <c r="L132" s="23"/>
      <c r="M132" s="23"/>
      <c r="N132" s="23"/>
      <c r="O132" s="23"/>
      <c r="P132" s="23"/>
      <c r="Q132" s="23"/>
      <c r="R132" s="23"/>
      <c r="S132" s="23"/>
      <c r="T132" s="23">
        <f>SUM(J132:R132)</f>
        <v>0</v>
      </c>
      <c r="U132" s="23"/>
      <c r="V132" s="23"/>
      <c r="W132" s="23"/>
      <c r="X132" s="23"/>
      <c r="Y132" s="23"/>
      <c r="Z132" s="23"/>
      <c r="AA132" s="23"/>
      <c r="AB132" s="19"/>
      <c r="AC132" s="23"/>
      <c r="AD132" s="23"/>
      <c r="AE132" s="23"/>
      <c r="AF132" s="23"/>
      <c r="AG132" s="23">
        <f t="shared" si="104"/>
        <v>0</v>
      </c>
      <c r="AH132" s="23">
        <f>(H132-I132-T132)</f>
        <v>900</v>
      </c>
      <c r="AI132" s="23"/>
      <c r="AJ132" s="23">
        <f t="shared" si="120"/>
        <v>0</v>
      </c>
      <c r="AK132" s="23"/>
      <c r="AL132" s="23">
        <f t="shared" si="99"/>
        <v>900</v>
      </c>
      <c r="AM132" s="24">
        <v>2.9000000000000001E-2</v>
      </c>
      <c r="AN132" s="23">
        <f t="shared" si="118"/>
        <v>26.1</v>
      </c>
      <c r="AO132" s="23"/>
      <c r="AP132" s="23">
        <f t="shared" si="100"/>
        <v>26.1</v>
      </c>
      <c r="AQ132" s="24">
        <v>3.3300000000000003E-2</v>
      </c>
      <c r="AR132" s="23">
        <f t="shared" si="115"/>
        <v>0.86913000000000018</v>
      </c>
      <c r="AS132" s="23">
        <f t="shared" si="116"/>
        <v>25.230870000000003</v>
      </c>
      <c r="AT132" s="23"/>
      <c r="AU132" s="23">
        <f t="shared" si="117"/>
        <v>0</v>
      </c>
      <c r="AV132" s="23">
        <f t="shared" si="101"/>
        <v>25.230870000000003</v>
      </c>
      <c r="AW132" s="23"/>
      <c r="AX132" s="23"/>
      <c r="AY132" s="23">
        <f t="shared" si="105"/>
        <v>25.230870000000003</v>
      </c>
      <c r="AZ132" s="23">
        <f>SUM(AY132+AY133+AY134+AY135)</f>
        <v>41.551200000000001</v>
      </c>
    </row>
    <row r="133" spans="1:52" x14ac:dyDescent="0.2">
      <c r="C133" s="10" t="s">
        <v>119</v>
      </c>
      <c r="E133" s="88">
        <v>123456780038</v>
      </c>
      <c r="F133" s="61" t="s">
        <v>717</v>
      </c>
      <c r="G133" s="6" t="s">
        <v>52</v>
      </c>
      <c r="H133" s="20"/>
      <c r="I133" s="20"/>
      <c r="J133" s="20"/>
      <c r="K133" s="20"/>
      <c r="L133" s="20"/>
      <c r="M133" s="20"/>
      <c r="N133" s="20"/>
      <c r="O133" s="20"/>
      <c r="P133" s="20"/>
      <c r="Q133" s="20"/>
      <c r="R133" s="20"/>
      <c r="S133" s="20"/>
      <c r="T133" s="7">
        <f>(T132)</f>
        <v>0</v>
      </c>
      <c r="U133" s="7"/>
      <c r="V133" s="7"/>
      <c r="W133" s="7"/>
      <c r="X133" s="7"/>
      <c r="Y133" s="7"/>
      <c r="Z133" s="7"/>
      <c r="AA133" s="7"/>
      <c r="AB133" s="7"/>
      <c r="AC133" s="7"/>
      <c r="AD133" s="7"/>
      <c r="AE133" s="7"/>
      <c r="AF133" s="7"/>
      <c r="AG133" s="7">
        <f t="shared" si="104"/>
        <v>0</v>
      </c>
      <c r="AH133" s="7">
        <f>(H132-I132-T132)</f>
        <v>900</v>
      </c>
      <c r="AI133" s="7"/>
      <c r="AJ133" s="7">
        <f t="shared" si="120"/>
        <v>0</v>
      </c>
      <c r="AK133" s="7"/>
      <c r="AL133" s="7">
        <f t="shared" si="99"/>
        <v>900</v>
      </c>
      <c r="AM133" s="27">
        <v>7.4999999999999997E-3</v>
      </c>
      <c r="AN133" s="7">
        <f>AL133*AM133</f>
        <v>6.75</v>
      </c>
      <c r="AO133" s="7"/>
      <c r="AP133" s="7">
        <f t="shared" si="100"/>
        <v>6.75</v>
      </c>
      <c r="AQ133" s="8">
        <v>0</v>
      </c>
      <c r="AR133" s="7">
        <f t="shared" si="115"/>
        <v>0</v>
      </c>
      <c r="AS133" s="7">
        <f t="shared" si="116"/>
        <v>6.75</v>
      </c>
      <c r="AT133" s="7">
        <f>(AT132)</f>
        <v>0</v>
      </c>
      <c r="AU133" s="7">
        <f t="shared" si="117"/>
        <v>0</v>
      </c>
      <c r="AV133" s="7">
        <f t="shared" si="101"/>
        <v>6.75</v>
      </c>
      <c r="AW133" s="7"/>
      <c r="AX133" s="7"/>
      <c r="AY133" s="7">
        <f t="shared" si="105"/>
        <v>6.75</v>
      </c>
      <c r="AZ133" s="9"/>
    </row>
    <row r="134" spans="1:52" x14ac:dyDescent="0.2">
      <c r="E134" s="88">
        <v>123456780038</v>
      </c>
      <c r="F134" s="61" t="s">
        <v>717</v>
      </c>
      <c r="G134" s="6" t="s">
        <v>49</v>
      </c>
      <c r="H134" s="20"/>
      <c r="I134" s="20"/>
      <c r="J134" s="20"/>
      <c r="K134" s="20"/>
      <c r="L134" s="20"/>
      <c r="M134" s="20"/>
      <c r="N134" s="20"/>
      <c r="O134" s="20"/>
      <c r="P134" s="20"/>
      <c r="Q134" s="20"/>
      <c r="R134" s="20"/>
      <c r="S134" s="20"/>
      <c r="T134" s="7">
        <f>T132</f>
        <v>0</v>
      </c>
      <c r="U134" s="7">
        <f>(U132)</f>
        <v>0</v>
      </c>
      <c r="V134" s="7"/>
      <c r="W134" s="7">
        <f>(W132)</f>
        <v>0</v>
      </c>
      <c r="X134" s="7">
        <f>(X132)</f>
        <v>0</v>
      </c>
      <c r="Y134" s="7">
        <f>(Y132)</f>
        <v>0</v>
      </c>
      <c r="Z134" s="7">
        <f>(Z132)</f>
        <v>0</v>
      </c>
      <c r="AA134" s="7">
        <f>(AA132)</f>
        <v>0</v>
      </c>
      <c r="AB134" s="19"/>
      <c r="AC134" s="7">
        <f>AC132</f>
        <v>0</v>
      </c>
      <c r="AD134" s="7">
        <f>AD132</f>
        <v>0</v>
      </c>
      <c r="AE134" s="7">
        <f>AE132</f>
        <v>0</v>
      </c>
      <c r="AF134" s="7"/>
      <c r="AG134" s="7">
        <f t="shared" si="104"/>
        <v>0</v>
      </c>
      <c r="AH134" s="7">
        <f>(H132-I132-T132)</f>
        <v>900</v>
      </c>
      <c r="AI134" s="7"/>
      <c r="AJ134" s="7">
        <f t="shared" ref="AJ134:AJ140" si="121">(AG134)</f>
        <v>0</v>
      </c>
      <c r="AK134" s="7"/>
      <c r="AL134" s="7">
        <f t="shared" si="99"/>
        <v>900</v>
      </c>
      <c r="AM134" s="8">
        <v>0.01</v>
      </c>
      <c r="AN134" s="7">
        <f t="shared" ref="AN134:AN141" si="122">AL134*AM134</f>
        <v>9</v>
      </c>
      <c r="AO134" s="7"/>
      <c r="AP134" s="7">
        <f t="shared" si="100"/>
        <v>9</v>
      </c>
      <c r="AQ134" s="8">
        <v>3.3300000000000003E-2</v>
      </c>
      <c r="AR134" s="7">
        <f t="shared" si="115"/>
        <v>0.29970000000000002</v>
      </c>
      <c r="AS134" s="7">
        <f t="shared" si="116"/>
        <v>8.7003000000000004</v>
      </c>
      <c r="AT134" s="7">
        <f>AT132</f>
        <v>0</v>
      </c>
      <c r="AU134" s="7">
        <f t="shared" si="117"/>
        <v>0</v>
      </c>
      <c r="AV134" s="7">
        <f t="shared" si="101"/>
        <v>8.7003000000000004</v>
      </c>
      <c r="AW134" s="7"/>
      <c r="AX134" s="7"/>
      <c r="AY134" s="7">
        <f t="shared" si="105"/>
        <v>8.7003000000000004</v>
      </c>
      <c r="AZ134" s="9"/>
    </row>
    <row r="135" spans="1:52" x14ac:dyDescent="0.2">
      <c r="E135" s="88">
        <v>123456780038</v>
      </c>
      <c r="F135" s="61" t="s">
        <v>717</v>
      </c>
      <c r="G135" s="6" t="s">
        <v>50</v>
      </c>
      <c r="H135" s="20"/>
      <c r="I135" s="20"/>
      <c r="J135" s="20"/>
      <c r="K135" s="20"/>
      <c r="L135" s="20"/>
      <c r="M135" s="20"/>
      <c r="N135" s="20"/>
      <c r="O135" s="20"/>
      <c r="P135" s="20"/>
      <c r="Q135" s="20"/>
      <c r="R135" s="20"/>
      <c r="S135" s="20"/>
      <c r="T135" s="7">
        <f>T132</f>
        <v>0</v>
      </c>
      <c r="U135" s="7">
        <f t="shared" ref="U135:AA135" si="123">(U134)</f>
        <v>0</v>
      </c>
      <c r="V135" s="7">
        <f t="shared" si="123"/>
        <v>0</v>
      </c>
      <c r="W135" s="7">
        <f t="shared" si="123"/>
        <v>0</v>
      </c>
      <c r="X135" s="7">
        <f t="shared" si="123"/>
        <v>0</v>
      </c>
      <c r="Y135" s="7">
        <f t="shared" si="123"/>
        <v>0</v>
      </c>
      <c r="Z135" s="7">
        <f t="shared" si="123"/>
        <v>0</v>
      </c>
      <c r="AA135" s="7">
        <f t="shared" si="123"/>
        <v>0</v>
      </c>
      <c r="AB135" s="19"/>
      <c r="AC135" s="7">
        <f>AC132</f>
        <v>0</v>
      </c>
      <c r="AD135" s="7">
        <f>AD132</f>
        <v>0</v>
      </c>
      <c r="AE135" s="7">
        <f>AE132</f>
        <v>0</v>
      </c>
      <c r="AF135" s="7"/>
      <c r="AG135" s="7">
        <f t="shared" si="104"/>
        <v>0</v>
      </c>
      <c r="AH135" s="7">
        <f>(H132-I132-T132)</f>
        <v>900</v>
      </c>
      <c r="AI135" s="7"/>
      <c r="AJ135" s="7">
        <f t="shared" si="121"/>
        <v>0</v>
      </c>
      <c r="AK135" s="7"/>
      <c r="AL135" s="7">
        <f t="shared" si="99"/>
        <v>900</v>
      </c>
      <c r="AM135" s="8">
        <v>1E-3</v>
      </c>
      <c r="AN135" s="7">
        <f t="shared" si="122"/>
        <v>0.9</v>
      </c>
      <c r="AO135" s="7"/>
      <c r="AP135" s="7">
        <f t="shared" si="100"/>
        <v>0.9</v>
      </c>
      <c r="AQ135" s="8">
        <v>3.3300000000000003E-2</v>
      </c>
      <c r="AR135" s="7">
        <f t="shared" si="115"/>
        <v>2.9970000000000004E-2</v>
      </c>
      <c r="AS135" s="7">
        <f t="shared" si="116"/>
        <v>0.87002999999999997</v>
      </c>
      <c r="AT135" s="7">
        <f>AT132</f>
        <v>0</v>
      </c>
      <c r="AU135" s="7">
        <f t="shared" si="117"/>
        <v>0</v>
      </c>
      <c r="AV135" s="7">
        <f t="shared" si="101"/>
        <v>0.87002999999999997</v>
      </c>
      <c r="AW135" s="7"/>
      <c r="AX135" s="7"/>
      <c r="AY135" s="7">
        <f t="shared" si="105"/>
        <v>0.87002999999999997</v>
      </c>
      <c r="AZ135" s="9"/>
    </row>
    <row r="136" spans="1:52" x14ac:dyDescent="0.2">
      <c r="A136" s="10" t="s">
        <v>176</v>
      </c>
      <c r="C136" s="10" t="s">
        <v>125</v>
      </c>
      <c r="D136" s="10" t="s">
        <v>177</v>
      </c>
      <c r="E136" s="89">
        <v>123456780039</v>
      </c>
      <c r="F136" s="67" t="s">
        <v>94</v>
      </c>
      <c r="G136" s="28" t="s">
        <v>48</v>
      </c>
      <c r="H136" s="29">
        <v>600</v>
      </c>
      <c r="I136" s="29">
        <v>0</v>
      </c>
      <c r="J136" s="29"/>
      <c r="K136" s="29"/>
      <c r="L136" s="29"/>
      <c r="M136" s="29"/>
      <c r="N136" s="29"/>
      <c r="O136" s="29"/>
      <c r="P136" s="29"/>
      <c r="Q136" s="29"/>
      <c r="R136" s="29"/>
      <c r="S136" s="29"/>
      <c r="T136" s="29">
        <f>SUM(J136:R136)</f>
        <v>0</v>
      </c>
      <c r="U136" s="29"/>
      <c r="V136" s="29"/>
      <c r="W136" s="29"/>
      <c r="X136" s="29"/>
      <c r="Y136" s="29"/>
      <c r="Z136" s="29"/>
      <c r="AA136" s="29"/>
      <c r="AB136" s="30"/>
      <c r="AC136" s="29"/>
      <c r="AD136" s="29"/>
      <c r="AE136" s="29"/>
      <c r="AF136" s="29"/>
      <c r="AG136" s="29">
        <f>SUM(U136:AE136)</f>
        <v>0</v>
      </c>
      <c r="AH136" s="29">
        <f>(H136-I136-T136)</f>
        <v>600</v>
      </c>
      <c r="AI136" s="29"/>
      <c r="AJ136" s="29">
        <f t="shared" si="121"/>
        <v>0</v>
      </c>
      <c r="AK136" s="29"/>
      <c r="AL136" s="29">
        <f>(AH136-AI136-AJ136-AK136)</f>
        <v>600</v>
      </c>
      <c r="AM136" s="31">
        <v>2.9000000000000001E-2</v>
      </c>
      <c r="AN136" s="29">
        <f>AL136*AM136</f>
        <v>17.400000000000002</v>
      </c>
      <c r="AO136" s="29"/>
      <c r="AP136" s="29">
        <f>(AN136+AO136)</f>
        <v>17.400000000000002</v>
      </c>
      <c r="AQ136" s="31">
        <v>3.3300000000000003E-2</v>
      </c>
      <c r="AR136" s="7">
        <f t="shared" si="115"/>
        <v>0.57942000000000016</v>
      </c>
      <c r="AS136" s="29">
        <f t="shared" si="116"/>
        <v>16.820580000000003</v>
      </c>
      <c r="AT136" s="29"/>
      <c r="AU136" s="29">
        <f t="shared" si="117"/>
        <v>0</v>
      </c>
      <c r="AV136" s="29">
        <f>(AS136+AU136)</f>
        <v>16.820580000000003</v>
      </c>
      <c r="AW136" s="29"/>
      <c r="AX136" s="29"/>
      <c r="AY136" s="29">
        <f>(AV136+AW136+AX136)</f>
        <v>16.820580000000003</v>
      </c>
      <c r="AZ136" s="29">
        <f>SUM(AY136+AY137+AY138+AY139+AY140)</f>
        <v>49.179492000000003</v>
      </c>
    </row>
    <row r="137" spans="1:52" x14ac:dyDescent="0.2">
      <c r="C137" s="10" t="s">
        <v>125</v>
      </c>
      <c r="E137" s="87">
        <v>123456780039</v>
      </c>
      <c r="F137" s="61" t="s">
        <v>94</v>
      </c>
      <c r="G137" s="21" t="s">
        <v>51</v>
      </c>
      <c r="H137" s="20"/>
      <c r="I137" s="20"/>
      <c r="J137" s="20"/>
      <c r="K137" s="20"/>
      <c r="L137" s="20"/>
      <c r="M137" s="20"/>
      <c r="N137" s="20"/>
      <c r="O137" s="20"/>
      <c r="P137" s="20"/>
      <c r="Q137" s="20"/>
      <c r="R137" s="20"/>
      <c r="S137" s="20"/>
      <c r="T137" s="7">
        <f>(T136)</f>
        <v>0</v>
      </c>
      <c r="U137" s="7"/>
      <c r="V137" s="7"/>
      <c r="W137" s="7"/>
      <c r="X137" s="7"/>
      <c r="Y137" s="7"/>
      <c r="Z137" s="7"/>
      <c r="AA137" s="7"/>
      <c r="AB137" s="7"/>
      <c r="AC137" s="7"/>
      <c r="AD137" s="7"/>
      <c r="AE137" s="7"/>
      <c r="AF137" s="7"/>
      <c r="AG137" s="7">
        <f>SUM(U137:AE137)</f>
        <v>0</v>
      </c>
      <c r="AH137" s="7">
        <f>(H136-I136-T136)</f>
        <v>600</v>
      </c>
      <c r="AI137" s="7"/>
      <c r="AJ137" s="7">
        <f t="shared" si="121"/>
        <v>0</v>
      </c>
      <c r="AK137" s="7"/>
      <c r="AL137" s="7">
        <f>(AH137-AI137-AJ137-AK137)</f>
        <v>600</v>
      </c>
      <c r="AM137" s="8">
        <v>3.4599999999999999E-2</v>
      </c>
      <c r="AN137" s="7">
        <f>AL137*AM137</f>
        <v>20.759999999999998</v>
      </c>
      <c r="AO137" s="7"/>
      <c r="AP137" s="7">
        <f>(AN137+AO137)</f>
        <v>20.759999999999998</v>
      </c>
      <c r="AQ137" s="8">
        <v>3.3300000000000003E-2</v>
      </c>
      <c r="AR137" s="7">
        <f t="shared" si="115"/>
        <v>0.69130800000000003</v>
      </c>
      <c r="AS137" s="7">
        <f t="shared" si="116"/>
        <v>20.068691999999999</v>
      </c>
      <c r="AT137" s="7">
        <f>(AT136)</f>
        <v>0</v>
      </c>
      <c r="AU137" s="7">
        <f t="shared" si="117"/>
        <v>0</v>
      </c>
      <c r="AV137" s="7">
        <f>(AS137+AU137)</f>
        <v>20.068691999999999</v>
      </c>
      <c r="AW137" s="7"/>
      <c r="AX137" s="7"/>
      <c r="AY137" s="7">
        <f>(AV137+AW137+AX137)</f>
        <v>20.068691999999999</v>
      </c>
      <c r="AZ137" s="9"/>
    </row>
    <row r="138" spans="1:52" x14ac:dyDescent="0.2">
      <c r="E138" s="87">
        <v>123456780039</v>
      </c>
      <c r="F138" s="61" t="s">
        <v>94</v>
      </c>
      <c r="G138" s="6" t="s">
        <v>52</v>
      </c>
      <c r="H138" s="20"/>
      <c r="I138" s="20"/>
      <c r="J138" s="20"/>
      <c r="K138" s="20"/>
      <c r="L138" s="20"/>
      <c r="M138" s="20"/>
      <c r="N138" s="20"/>
      <c r="O138" s="20"/>
      <c r="P138" s="20"/>
      <c r="Q138" s="20"/>
      <c r="R138" s="20"/>
      <c r="S138" s="20"/>
      <c r="T138" s="7">
        <f>T136</f>
        <v>0</v>
      </c>
      <c r="U138" s="7"/>
      <c r="V138" s="7"/>
      <c r="W138" s="7"/>
      <c r="X138" s="7"/>
      <c r="Y138" s="7"/>
      <c r="Z138" s="7"/>
      <c r="AA138" s="7"/>
      <c r="AB138" s="7"/>
      <c r="AC138" s="7"/>
      <c r="AD138" s="7"/>
      <c r="AE138" s="7"/>
      <c r="AF138" s="7"/>
      <c r="AG138" s="7">
        <f>SUM(U138:AE138)</f>
        <v>0</v>
      </c>
      <c r="AH138" s="7">
        <f>(H136-I136-T136)</f>
        <v>600</v>
      </c>
      <c r="AI138" s="7"/>
      <c r="AJ138" s="7">
        <f t="shared" si="121"/>
        <v>0</v>
      </c>
      <c r="AK138" s="7"/>
      <c r="AL138" s="7">
        <f>(AH138-AI138-AJ138-AK138)</f>
        <v>600</v>
      </c>
      <c r="AM138" s="8">
        <v>9.8499999999999994E-3</v>
      </c>
      <c r="AN138" s="7">
        <f>AL138*AM138</f>
        <v>5.9099999999999993</v>
      </c>
      <c r="AO138" s="7"/>
      <c r="AP138" s="7">
        <f>(AN138+AO138)</f>
        <v>5.9099999999999993</v>
      </c>
      <c r="AQ138" s="8">
        <v>0</v>
      </c>
      <c r="AR138" s="7">
        <f t="shared" si="115"/>
        <v>0</v>
      </c>
      <c r="AS138" s="7">
        <f t="shared" si="116"/>
        <v>5.9099999999999993</v>
      </c>
      <c r="AT138" s="7">
        <f>AT136</f>
        <v>0</v>
      </c>
      <c r="AU138" s="7">
        <f t="shared" si="117"/>
        <v>0</v>
      </c>
      <c r="AV138" s="7">
        <f>(AS138+AU138)</f>
        <v>5.9099999999999993</v>
      </c>
      <c r="AW138" s="7"/>
      <c r="AX138" s="7"/>
      <c r="AY138" s="7">
        <f>(AV138+AW138+AX138)</f>
        <v>5.9099999999999993</v>
      </c>
      <c r="AZ138" s="9"/>
    </row>
    <row r="139" spans="1:52" x14ac:dyDescent="0.2">
      <c r="E139" s="87">
        <v>123456780039</v>
      </c>
      <c r="F139" s="61" t="s">
        <v>94</v>
      </c>
      <c r="G139" s="6" t="s">
        <v>49</v>
      </c>
      <c r="H139" s="20"/>
      <c r="I139" s="20"/>
      <c r="J139" s="20"/>
      <c r="K139" s="20"/>
      <c r="L139" s="20"/>
      <c r="M139" s="20"/>
      <c r="N139" s="20"/>
      <c r="O139" s="20"/>
      <c r="P139" s="20"/>
      <c r="Q139" s="20"/>
      <c r="R139" s="20"/>
      <c r="S139" s="20"/>
      <c r="T139" s="7">
        <f>T136</f>
        <v>0</v>
      </c>
      <c r="U139" s="7">
        <f>(U136)</f>
        <v>0</v>
      </c>
      <c r="V139" s="7"/>
      <c r="W139" s="7">
        <f>(W136)</f>
        <v>0</v>
      </c>
      <c r="X139" s="7">
        <f>(X136)</f>
        <v>0</v>
      </c>
      <c r="Y139" s="7">
        <f>(Y136)</f>
        <v>0</v>
      </c>
      <c r="Z139" s="7">
        <f>(Z136)</f>
        <v>0</v>
      </c>
      <c r="AA139" s="7">
        <f>(AA136)</f>
        <v>0</v>
      </c>
      <c r="AB139" s="19"/>
      <c r="AC139" s="7">
        <f>AC136</f>
        <v>0</v>
      </c>
      <c r="AD139" s="7">
        <f>AD136</f>
        <v>0</v>
      </c>
      <c r="AE139" s="7">
        <f>AE136</f>
        <v>0</v>
      </c>
      <c r="AF139" s="7"/>
      <c r="AG139" s="7">
        <f>SUM(U139:AE139)</f>
        <v>0</v>
      </c>
      <c r="AH139" s="7">
        <f>(H136-I136-T136)</f>
        <v>600</v>
      </c>
      <c r="AI139" s="7"/>
      <c r="AJ139" s="7">
        <f t="shared" si="121"/>
        <v>0</v>
      </c>
      <c r="AK139" s="7"/>
      <c r="AL139" s="7">
        <f>(AH139-AI139-AJ139-AK139)</f>
        <v>600</v>
      </c>
      <c r="AM139" s="8">
        <v>0.01</v>
      </c>
      <c r="AN139" s="7">
        <f>AL139*AM139</f>
        <v>6</v>
      </c>
      <c r="AO139" s="7"/>
      <c r="AP139" s="7">
        <f>(AN139+AO139)</f>
        <v>6</v>
      </c>
      <c r="AQ139" s="8">
        <v>3.3300000000000003E-2</v>
      </c>
      <c r="AR139" s="7">
        <f t="shared" si="115"/>
        <v>0.19980000000000003</v>
      </c>
      <c r="AS139" s="7">
        <f t="shared" si="116"/>
        <v>5.8002000000000002</v>
      </c>
      <c r="AT139" s="7">
        <f>AT136</f>
        <v>0</v>
      </c>
      <c r="AU139" s="7">
        <f t="shared" si="117"/>
        <v>0</v>
      </c>
      <c r="AV139" s="7">
        <f>(AS139+AU139)</f>
        <v>5.8002000000000002</v>
      </c>
      <c r="AW139" s="7"/>
      <c r="AX139" s="7"/>
      <c r="AY139" s="7">
        <f>(AV139+AW139+AX139)</f>
        <v>5.8002000000000002</v>
      </c>
      <c r="AZ139" s="9"/>
    </row>
    <row r="140" spans="1:52" x14ac:dyDescent="0.2">
      <c r="E140" s="87">
        <v>123456780039</v>
      </c>
      <c r="F140" s="61" t="s">
        <v>94</v>
      </c>
      <c r="G140" s="6" t="s">
        <v>50</v>
      </c>
      <c r="H140" s="20"/>
      <c r="I140" s="20"/>
      <c r="J140" s="20"/>
      <c r="K140" s="20"/>
      <c r="L140" s="20"/>
      <c r="M140" s="20"/>
      <c r="N140" s="20"/>
      <c r="O140" s="20"/>
      <c r="P140" s="20"/>
      <c r="Q140" s="20"/>
      <c r="R140" s="20"/>
      <c r="S140" s="20"/>
      <c r="T140" s="7">
        <f>T136</f>
        <v>0</v>
      </c>
      <c r="U140" s="7">
        <f>U136</f>
        <v>0</v>
      </c>
      <c r="V140" s="7">
        <f>V139</f>
        <v>0</v>
      </c>
      <c r="W140" s="7">
        <f>W136</f>
        <v>0</v>
      </c>
      <c r="X140" s="7">
        <f>X136</f>
        <v>0</v>
      </c>
      <c r="Y140" s="7">
        <f>Y136</f>
        <v>0</v>
      </c>
      <c r="Z140" s="7">
        <f>Z136</f>
        <v>0</v>
      </c>
      <c r="AA140" s="7">
        <f>AA136</f>
        <v>0</v>
      </c>
      <c r="AB140" s="19"/>
      <c r="AC140" s="7">
        <f>AC136</f>
        <v>0</v>
      </c>
      <c r="AD140" s="7">
        <f>AD136</f>
        <v>0</v>
      </c>
      <c r="AE140" s="7">
        <f>AE139</f>
        <v>0</v>
      </c>
      <c r="AF140" s="7"/>
      <c r="AG140" s="7">
        <f>SUM(U140:AE140)</f>
        <v>0</v>
      </c>
      <c r="AH140" s="7">
        <f>(H136-I136-T136)</f>
        <v>600</v>
      </c>
      <c r="AI140" s="7"/>
      <c r="AJ140" s="7">
        <f t="shared" si="121"/>
        <v>0</v>
      </c>
      <c r="AK140" s="7"/>
      <c r="AL140" s="7">
        <f>(AH140-AI140-AJ140-AK140)</f>
        <v>600</v>
      </c>
      <c r="AM140" s="8">
        <v>1E-3</v>
      </c>
      <c r="AN140" s="7">
        <f>AL140*AM140</f>
        <v>0.6</v>
      </c>
      <c r="AO140" s="7"/>
      <c r="AP140" s="7">
        <f>(AN140+AO140)</f>
        <v>0.6</v>
      </c>
      <c r="AQ140" s="8">
        <v>3.3300000000000003E-2</v>
      </c>
      <c r="AR140" s="7">
        <f t="shared" si="115"/>
        <v>1.9980000000000001E-2</v>
      </c>
      <c r="AS140" s="7">
        <f t="shared" si="116"/>
        <v>0.58001999999999998</v>
      </c>
      <c r="AT140" s="7">
        <f>AT136</f>
        <v>0</v>
      </c>
      <c r="AU140" s="7">
        <f t="shared" si="117"/>
        <v>0</v>
      </c>
      <c r="AV140" s="7">
        <f>(AS140+AU140)</f>
        <v>0.58001999999999998</v>
      </c>
      <c r="AW140" s="7"/>
      <c r="AX140" s="7"/>
      <c r="AY140" s="7">
        <f>(AV140+AW140+AX140)</f>
        <v>0.58001999999999998</v>
      </c>
      <c r="AZ140" s="9"/>
    </row>
    <row r="141" spans="1:52" x14ac:dyDescent="0.2">
      <c r="A141" s="10" t="s">
        <v>178</v>
      </c>
      <c r="C141" s="10" t="s">
        <v>119</v>
      </c>
      <c r="D141" s="10" t="s">
        <v>179</v>
      </c>
      <c r="E141" s="88">
        <v>123456780040</v>
      </c>
      <c r="F141" s="65" t="s">
        <v>713</v>
      </c>
      <c r="G141" s="22" t="s">
        <v>48</v>
      </c>
      <c r="H141" s="23">
        <v>900</v>
      </c>
      <c r="I141" s="23">
        <v>0</v>
      </c>
      <c r="J141" s="23"/>
      <c r="K141" s="23"/>
      <c r="L141" s="23"/>
      <c r="M141" s="23"/>
      <c r="N141" s="23"/>
      <c r="O141" s="23"/>
      <c r="P141" s="23"/>
      <c r="Q141" s="23"/>
      <c r="R141" s="23"/>
      <c r="S141" s="23"/>
      <c r="T141" s="23">
        <f>SUM(J141:R141)</f>
        <v>0</v>
      </c>
      <c r="U141" s="23"/>
      <c r="V141" s="23"/>
      <c r="W141" s="23"/>
      <c r="X141" s="23"/>
      <c r="Y141" s="23"/>
      <c r="Z141" s="23"/>
      <c r="AA141" s="23"/>
      <c r="AB141" s="19"/>
      <c r="AC141" s="23"/>
      <c r="AD141" s="23"/>
      <c r="AE141" s="23"/>
      <c r="AF141" s="23"/>
      <c r="AG141" s="23">
        <f t="shared" si="104"/>
        <v>0</v>
      </c>
      <c r="AH141" s="23">
        <f>(H141-I141-T141)</f>
        <v>900</v>
      </c>
      <c r="AI141" s="23"/>
      <c r="AJ141" s="23">
        <f t="shared" ref="AJ141:AJ142" si="124">(AG141)</f>
        <v>0</v>
      </c>
      <c r="AK141" s="23"/>
      <c r="AL141" s="23">
        <f t="shared" si="99"/>
        <v>900</v>
      </c>
      <c r="AM141" s="24">
        <v>2.9000000000000001E-2</v>
      </c>
      <c r="AN141" s="23">
        <f t="shared" si="122"/>
        <v>26.1</v>
      </c>
      <c r="AO141" s="23"/>
      <c r="AP141" s="23">
        <f t="shared" si="100"/>
        <v>26.1</v>
      </c>
      <c r="AQ141" s="24">
        <v>3.3300000000000003E-2</v>
      </c>
      <c r="AR141" s="23">
        <f t="shared" si="115"/>
        <v>0.86913000000000018</v>
      </c>
      <c r="AS141" s="23">
        <f t="shared" si="116"/>
        <v>25.230870000000003</v>
      </c>
      <c r="AT141" s="23"/>
      <c r="AU141" s="23">
        <f t="shared" si="117"/>
        <v>0</v>
      </c>
      <c r="AV141" s="23">
        <f t="shared" si="101"/>
        <v>25.230870000000003</v>
      </c>
      <c r="AW141" s="23"/>
      <c r="AX141" s="23"/>
      <c r="AY141" s="23">
        <f t="shared" si="105"/>
        <v>25.230870000000003</v>
      </c>
      <c r="AZ141" s="23">
        <f>SUM(AY141+AY142+AY143+AY144)</f>
        <v>41.551200000000001</v>
      </c>
    </row>
    <row r="142" spans="1:52" x14ac:dyDescent="0.2">
      <c r="C142" s="10" t="s">
        <v>119</v>
      </c>
      <c r="E142" s="88">
        <v>123456780040</v>
      </c>
      <c r="F142" s="61" t="s">
        <v>713</v>
      </c>
      <c r="G142" s="6" t="s">
        <v>52</v>
      </c>
      <c r="H142" s="20"/>
      <c r="I142" s="20"/>
      <c r="J142" s="20"/>
      <c r="K142" s="20"/>
      <c r="L142" s="20"/>
      <c r="M142" s="20"/>
      <c r="N142" s="20"/>
      <c r="O142" s="20"/>
      <c r="P142" s="20"/>
      <c r="Q142" s="20"/>
      <c r="R142" s="20"/>
      <c r="S142" s="20"/>
      <c r="T142" s="7">
        <f>(T141)</f>
        <v>0</v>
      </c>
      <c r="U142" s="7"/>
      <c r="V142" s="7"/>
      <c r="W142" s="7"/>
      <c r="X142" s="7"/>
      <c r="Y142" s="7"/>
      <c r="Z142" s="7"/>
      <c r="AA142" s="7"/>
      <c r="AB142" s="7"/>
      <c r="AC142" s="7"/>
      <c r="AD142" s="7"/>
      <c r="AE142" s="7"/>
      <c r="AF142" s="7"/>
      <c r="AG142" s="7">
        <f t="shared" si="104"/>
        <v>0</v>
      </c>
      <c r="AH142" s="7">
        <f>(H141-I141-T141)</f>
        <v>900</v>
      </c>
      <c r="AI142" s="7"/>
      <c r="AJ142" s="7">
        <f t="shared" si="124"/>
        <v>0</v>
      </c>
      <c r="AK142" s="7"/>
      <c r="AL142" s="7">
        <f t="shared" si="99"/>
        <v>900</v>
      </c>
      <c r="AM142" s="27">
        <v>7.4999999999999997E-3</v>
      </c>
      <c r="AN142" s="7">
        <f>AL142*AM142</f>
        <v>6.75</v>
      </c>
      <c r="AO142" s="7"/>
      <c r="AP142" s="7">
        <f t="shared" si="100"/>
        <v>6.75</v>
      </c>
      <c r="AQ142" s="8">
        <v>0</v>
      </c>
      <c r="AR142" s="7">
        <f t="shared" si="115"/>
        <v>0</v>
      </c>
      <c r="AS142" s="7">
        <f t="shared" si="116"/>
        <v>6.75</v>
      </c>
      <c r="AT142" s="7">
        <f>(AT141)</f>
        <v>0</v>
      </c>
      <c r="AU142" s="7">
        <f t="shared" si="117"/>
        <v>0</v>
      </c>
      <c r="AV142" s="7">
        <f t="shared" si="101"/>
        <v>6.75</v>
      </c>
      <c r="AW142" s="7"/>
      <c r="AX142" s="7"/>
      <c r="AY142" s="7">
        <f t="shared" si="105"/>
        <v>6.75</v>
      </c>
      <c r="AZ142" s="9"/>
    </row>
    <row r="143" spans="1:52" x14ac:dyDescent="0.2">
      <c r="E143" s="88">
        <v>123456780040</v>
      </c>
      <c r="F143" s="61" t="s">
        <v>713</v>
      </c>
      <c r="G143" s="6" t="s">
        <v>49</v>
      </c>
      <c r="H143" s="20"/>
      <c r="I143" s="20"/>
      <c r="J143" s="20"/>
      <c r="K143" s="20"/>
      <c r="L143" s="20"/>
      <c r="M143" s="20"/>
      <c r="N143" s="20"/>
      <c r="O143" s="20"/>
      <c r="P143" s="20"/>
      <c r="Q143" s="20"/>
      <c r="R143" s="20"/>
      <c r="S143" s="20"/>
      <c r="T143" s="7">
        <f>T141</f>
        <v>0</v>
      </c>
      <c r="U143" s="7">
        <f>(U141)</f>
        <v>0</v>
      </c>
      <c r="V143" s="7"/>
      <c r="W143" s="7">
        <f>(W141)</f>
        <v>0</v>
      </c>
      <c r="X143" s="7">
        <f>(X141)</f>
        <v>0</v>
      </c>
      <c r="Y143" s="7">
        <f>(Y141)</f>
        <v>0</v>
      </c>
      <c r="Z143" s="7">
        <f>(Z141)</f>
        <v>0</v>
      </c>
      <c r="AA143" s="7">
        <f>(AA141)</f>
        <v>0</v>
      </c>
      <c r="AB143" s="19"/>
      <c r="AC143" s="7">
        <f>AC141</f>
        <v>0</v>
      </c>
      <c r="AD143" s="7">
        <f>AD141</f>
        <v>0</v>
      </c>
      <c r="AE143" s="7">
        <f>AE141</f>
        <v>0</v>
      </c>
      <c r="AF143" s="7"/>
      <c r="AG143" s="7">
        <f t="shared" si="104"/>
        <v>0</v>
      </c>
      <c r="AH143" s="7">
        <f>(H141-I141-T141)</f>
        <v>900</v>
      </c>
      <c r="AI143" s="7"/>
      <c r="AJ143" s="7">
        <f>(AG143)</f>
        <v>0</v>
      </c>
      <c r="AK143" s="7"/>
      <c r="AL143" s="7">
        <f t="shared" si="99"/>
        <v>900</v>
      </c>
      <c r="AM143" s="8">
        <v>0.01</v>
      </c>
      <c r="AN143" s="7">
        <f t="shared" ref="AN143:AN148" si="125">AL143*AM143</f>
        <v>9</v>
      </c>
      <c r="AO143" s="7"/>
      <c r="AP143" s="7">
        <f t="shared" si="100"/>
        <v>9</v>
      </c>
      <c r="AQ143" s="8">
        <v>3.3300000000000003E-2</v>
      </c>
      <c r="AR143" s="7">
        <f t="shared" si="115"/>
        <v>0.29970000000000002</v>
      </c>
      <c r="AS143" s="7">
        <f t="shared" si="116"/>
        <v>8.7003000000000004</v>
      </c>
      <c r="AT143" s="7">
        <f>AT141</f>
        <v>0</v>
      </c>
      <c r="AU143" s="7">
        <f t="shared" si="117"/>
        <v>0</v>
      </c>
      <c r="AV143" s="7">
        <f t="shared" si="101"/>
        <v>8.7003000000000004</v>
      </c>
      <c r="AW143" s="7"/>
      <c r="AX143" s="7"/>
      <c r="AY143" s="7">
        <f t="shared" si="105"/>
        <v>8.7003000000000004</v>
      </c>
      <c r="AZ143" s="9"/>
    </row>
    <row r="144" spans="1:52" x14ac:dyDescent="0.2">
      <c r="E144" s="88">
        <v>123456780040</v>
      </c>
      <c r="F144" s="61" t="s">
        <v>713</v>
      </c>
      <c r="G144" s="6" t="s">
        <v>50</v>
      </c>
      <c r="H144" s="20"/>
      <c r="I144" s="20"/>
      <c r="J144" s="20"/>
      <c r="K144" s="20"/>
      <c r="L144" s="20"/>
      <c r="M144" s="20"/>
      <c r="N144" s="20"/>
      <c r="O144" s="20"/>
      <c r="P144" s="20"/>
      <c r="Q144" s="20"/>
      <c r="R144" s="20"/>
      <c r="S144" s="20"/>
      <c r="T144" s="7">
        <f>T141</f>
        <v>0</v>
      </c>
      <c r="U144" s="7">
        <f t="shared" ref="U144:AA144" si="126">(U143)</f>
        <v>0</v>
      </c>
      <c r="V144" s="7">
        <f t="shared" si="126"/>
        <v>0</v>
      </c>
      <c r="W144" s="7">
        <f t="shared" si="126"/>
        <v>0</v>
      </c>
      <c r="X144" s="7">
        <f t="shared" si="126"/>
        <v>0</v>
      </c>
      <c r="Y144" s="7">
        <f t="shared" si="126"/>
        <v>0</v>
      </c>
      <c r="Z144" s="7">
        <f t="shared" si="126"/>
        <v>0</v>
      </c>
      <c r="AA144" s="7">
        <f t="shared" si="126"/>
        <v>0</v>
      </c>
      <c r="AB144" s="19"/>
      <c r="AC144" s="7">
        <f>AC141</f>
        <v>0</v>
      </c>
      <c r="AD144" s="7">
        <f>AD141</f>
        <v>0</v>
      </c>
      <c r="AE144" s="7">
        <f>AE141</f>
        <v>0</v>
      </c>
      <c r="AF144" s="7"/>
      <c r="AG144" s="7">
        <f t="shared" si="104"/>
        <v>0</v>
      </c>
      <c r="AH144" s="7">
        <f>(H141-I141-T141)</f>
        <v>900</v>
      </c>
      <c r="AI144" s="7"/>
      <c r="AJ144" s="7">
        <f>(AG144)</f>
        <v>0</v>
      </c>
      <c r="AK144" s="7"/>
      <c r="AL144" s="7">
        <f t="shared" si="99"/>
        <v>900</v>
      </c>
      <c r="AM144" s="8">
        <v>1E-3</v>
      </c>
      <c r="AN144" s="7">
        <f t="shared" si="125"/>
        <v>0.9</v>
      </c>
      <c r="AO144" s="7"/>
      <c r="AP144" s="7">
        <f t="shared" si="100"/>
        <v>0.9</v>
      </c>
      <c r="AQ144" s="8">
        <v>3.3300000000000003E-2</v>
      </c>
      <c r="AR144" s="7">
        <f t="shared" si="115"/>
        <v>2.9970000000000004E-2</v>
      </c>
      <c r="AS144" s="7">
        <f t="shared" si="116"/>
        <v>0.87002999999999997</v>
      </c>
      <c r="AT144" s="7">
        <f>AT141</f>
        <v>0</v>
      </c>
      <c r="AU144" s="7">
        <f t="shared" si="117"/>
        <v>0</v>
      </c>
      <c r="AV144" s="7">
        <f t="shared" si="101"/>
        <v>0.87002999999999997</v>
      </c>
      <c r="AW144" s="7"/>
      <c r="AX144" s="7"/>
      <c r="AY144" s="7">
        <f t="shared" si="105"/>
        <v>0.87002999999999997</v>
      </c>
      <c r="AZ144" s="9"/>
    </row>
    <row r="145" spans="1:52" x14ac:dyDescent="0.2">
      <c r="A145" s="10" t="s">
        <v>180</v>
      </c>
      <c r="C145" s="10" t="s">
        <v>134</v>
      </c>
      <c r="D145" s="10" t="s">
        <v>181</v>
      </c>
      <c r="E145" s="87">
        <v>123456780041</v>
      </c>
      <c r="F145" s="63" t="s">
        <v>670</v>
      </c>
      <c r="G145" s="4" t="s">
        <v>48</v>
      </c>
      <c r="H145" s="3">
        <v>750</v>
      </c>
      <c r="I145" s="3">
        <v>0</v>
      </c>
      <c r="J145" s="3"/>
      <c r="K145" s="3"/>
      <c r="L145" s="3"/>
      <c r="M145" s="3"/>
      <c r="N145" s="3"/>
      <c r="O145" s="3"/>
      <c r="P145" s="3"/>
      <c r="Q145" s="3"/>
      <c r="R145" s="3"/>
      <c r="S145" s="3"/>
      <c r="T145" s="3">
        <f>SUM(J145:R145)</f>
        <v>0</v>
      </c>
      <c r="U145" s="3"/>
      <c r="V145" s="3"/>
      <c r="W145" s="3"/>
      <c r="X145" s="3"/>
      <c r="Y145" s="3"/>
      <c r="Z145" s="3"/>
      <c r="AA145" s="3"/>
      <c r="AB145" s="19"/>
      <c r="AC145" s="3"/>
      <c r="AD145" s="3"/>
      <c r="AE145" s="3"/>
      <c r="AF145" s="3"/>
      <c r="AG145" s="3">
        <f t="shared" si="104"/>
        <v>0</v>
      </c>
      <c r="AH145" s="3">
        <f>(H145-I145-T145)</f>
        <v>750</v>
      </c>
      <c r="AI145" s="3"/>
      <c r="AJ145" s="3">
        <f t="shared" ref="AJ145:AJ148" si="127">(AG145)</f>
        <v>0</v>
      </c>
      <c r="AK145" s="3"/>
      <c r="AL145" s="3">
        <f t="shared" si="99"/>
        <v>750</v>
      </c>
      <c r="AM145" s="5">
        <v>2.9000000000000001E-2</v>
      </c>
      <c r="AN145" s="3">
        <f t="shared" si="125"/>
        <v>21.75</v>
      </c>
      <c r="AO145" s="3"/>
      <c r="AP145" s="3">
        <f t="shared" si="100"/>
        <v>21.75</v>
      </c>
      <c r="AQ145" s="5">
        <v>3.3300000000000003E-2</v>
      </c>
      <c r="AR145" s="3">
        <f t="shared" si="115"/>
        <v>0.72427500000000011</v>
      </c>
      <c r="AS145" s="3">
        <f t="shared" si="116"/>
        <v>21.025725000000001</v>
      </c>
      <c r="AT145" s="3"/>
      <c r="AU145" s="3">
        <f t="shared" si="117"/>
        <v>0</v>
      </c>
      <c r="AV145" s="3">
        <f t="shared" si="101"/>
        <v>21.025725000000001</v>
      </c>
      <c r="AW145" s="3"/>
      <c r="AX145" s="3"/>
      <c r="AY145" s="3">
        <f t="shared" si="105"/>
        <v>21.025725000000001</v>
      </c>
      <c r="AZ145" s="3">
        <f>SUM(AY145+AY146+AY147+AY148)</f>
        <v>32.626125000000002</v>
      </c>
    </row>
    <row r="146" spans="1:52" x14ac:dyDescent="0.2">
      <c r="C146" s="10" t="s">
        <v>134</v>
      </c>
      <c r="E146" s="87">
        <v>123456780041</v>
      </c>
      <c r="F146" s="61" t="s">
        <v>670</v>
      </c>
      <c r="G146" s="6" t="s">
        <v>52</v>
      </c>
      <c r="H146" s="20"/>
      <c r="I146" s="20"/>
      <c r="J146" s="20"/>
      <c r="K146" s="20"/>
      <c r="L146" s="20"/>
      <c r="M146" s="20"/>
      <c r="N146" s="20"/>
      <c r="O146" s="20"/>
      <c r="P146" s="20"/>
      <c r="Q146" s="20"/>
      <c r="R146" s="20"/>
      <c r="S146" s="20"/>
      <c r="T146" s="7">
        <f>(T145)</f>
        <v>0</v>
      </c>
      <c r="U146" s="7"/>
      <c r="V146" s="7"/>
      <c r="W146" s="7"/>
      <c r="X146" s="7"/>
      <c r="Y146" s="7"/>
      <c r="Z146" s="7"/>
      <c r="AA146" s="7"/>
      <c r="AB146" s="7"/>
      <c r="AC146" s="7"/>
      <c r="AD146" s="7"/>
      <c r="AE146" s="7"/>
      <c r="AF146" s="7"/>
      <c r="AG146" s="7">
        <f t="shared" si="104"/>
        <v>0</v>
      </c>
      <c r="AH146" s="7">
        <f>(H145-I145-T145)</f>
        <v>750</v>
      </c>
      <c r="AI146" s="7"/>
      <c r="AJ146" s="7">
        <f t="shared" si="127"/>
        <v>0</v>
      </c>
      <c r="AK146" s="7"/>
      <c r="AL146" s="7">
        <f t="shared" si="99"/>
        <v>750</v>
      </c>
      <c r="AM146" s="8">
        <v>5.0000000000000001E-3</v>
      </c>
      <c r="AN146" s="7">
        <f t="shared" si="125"/>
        <v>3.75</v>
      </c>
      <c r="AO146" s="7"/>
      <c r="AP146" s="7">
        <f t="shared" si="100"/>
        <v>3.75</v>
      </c>
      <c r="AQ146" s="8">
        <v>3.3300000000000003E-2</v>
      </c>
      <c r="AR146" s="7">
        <f t="shared" si="115"/>
        <v>0.12487500000000001</v>
      </c>
      <c r="AS146" s="7">
        <f t="shared" si="116"/>
        <v>3.6251250000000002</v>
      </c>
      <c r="AT146" s="7">
        <f>(AT145)</f>
        <v>0</v>
      </c>
      <c r="AU146" s="7">
        <f t="shared" si="117"/>
        <v>0</v>
      </c>
      <c r="AV146" s="7">
        <f t="shared" si="101"/>
        <v>3.6251250000000002</v>
      </c>
      <c r="AW146" s="7"/>
      <c r="AX146" s="7"/>
      <c r="AY146" s="7">
        <f t="shared" si="105"/>
        <v>3.6251250000000002</v>
      </c>
      <c r="AZ146" s="9"/>
    </row>
    <row r="147" spans="1:52" x14ac:dyDescent="0.2">
      <c r="E147" s="87">
        <v>123456780041</v>
      </c>
      <c r="F147" s="61" t="s">
        <v>670</v>
      </c>
      <c r="G147" s="6" t="s">
        <v>49</v>
      </c>
      <c r="H147" s="20"/>
      <c r="I147" s="20"/>
      <c r="J147" s="20"/>
      <c r="K147" s="20"/>
      <c r="L147" s="20"/>
      <c r="M147" s="20"/>
      <c r="N147" s="20"/>
      <c r="O147" s="20"/>
      <c r="P147" s="20"/>
      <c r="Q147" s="20"/>
      <c r="R147" s="20"/>
      <c r="S147" s="20"/>
      <c r="T147" s="7">
        <f>T145</f>
        <v>0</v>
      </c>
      <c r="U147" s="7">
        <f>(U145)</f>
        <v>0</v>
      </c>
      <c r="V147" s="7"/>
      <c r="W147" s="7">
        <f>(W145)</f>
        <v>0</v>
      </c>
      <c r="X147" s="7">
        <f>(X145)</f>
        <v>0</v>
      </c>
      <c r="Y147" s="7">
        <f>(Y145)</f>
        <v>0</v>
      </c>
      <c r="Z147" s="7">
        <f>(Z145)</f>
        <v>0</v>
      </c>
      <c r="AA147" s="7">
        <f>(AA145)</f>
        <v>0</v>
      </c>
      <c r="AB147" s="19"/>
      <c r="AC147" s="7">
        <f>AC145</f>
        <v>0</v>
      </c>
      <c r="AD147" s="7">
        <f>AD145</f>
        <v>0</v>
      </c>
      <c r="AE147" s="7">
        <f>(AE145)</f>
        <v>0</v>
      </c>
      <c r="AF147" s="7"/>
      <c r="AG147" s="7">
        <f t="shared" si="104"/>
        <v>0</v>
      </c>
      <c r="AH147" s="7">
        <f>(H145-I145-T145)</f>
        <v>750</v>
      </c>
      <c r="AI147" s="7"/>
      <c r="AJ147" s="7">
        <f t="shared" si="127"/>
        <v>0</v>
      </c>
      <c r="AK147" s="7"/>
      <c r="AL147" s="7">
        <f t="shared" si="99"/>
        <v>750</v>
      </c>
      <c r="AM147" s="8">
        <v>0.01</v>
      </c>
      <c r="AN147" s="7">
        <f t="shared" si="125"/>
        <v>7.5</v>
      </c>
      <c r="AO147" s="7"/>
      <c r="AP147" s="7">
        <f t="shared" si="100"/>
        <v>7.5</v>
      </c>
      <c r="AQ147" s="8">
        <v>3.3300000000000003E-2</v>
      </c>
      <c r="AR147" s="7">
        <f t="shared" si="115"/>
        <v>0.24975000000000003</v>
      </c>
      <c r="AS147" s="7">
        <f t="shared" si="116"/>
        <v>7.2502500000000003</v>
      </c>
      <c r="AT147" s="7">
        <f>AT145</f>
        <v>0</v>
      </c>
      <c r="AU147" s="7">
        <f t="shared" si="117"/>
        <v>0</v>
      </c>
      <c r="AV147" s="7">
        <f t="shared" si="101"/>
        <v>7.2502500000000003</v>
      </c>
      <c r="AW147" s="7"/>
      <c r="AX147" s="7"/>
      <c r="AY147" s="7">
        <f t="shared" si="105"/>
        <v>7.2502500000000003</v>
      </c>
      <c r="AZ147" s="9"/>
    </row>
    <row r="148" spans="1:52" x14ac:dyDescent="0.2">
      <c r="E148" s="87">
        <v>123456780041</v>
      </c>
      <c r="F148" s="61" t="s">
        <v>670</v>
      </c>
      <c r="G148" s="6" t="s">
        <v>50</v>
      </c>
      <c r="H148" s="20"/>
      <c r="I148" s="20"/>
      <c r="J148" s="20"/>
      <c r="K148" s="20"/>
      <c r="L148" s="20"/>
      <c r="M148" s="20"/>
      <c r="N148" s="20"/>
      <c r="O148" s="20"/>
      <c r="P148" s="20"/>
      <c r="Q148" s="20"/>
      <c r="R148" s="20"/>
      <c r="S148" s="20"/>
      <c r="T148" s="7">
        <f>T145</f>
        <v>0</v>
      </c>
      <c r="U148" s="7">
        <f>U145</f>
        <v>0</v>
      </c>
      <c r="V148" s="7">
        <f>(V147)</f>
        <v>0</v>
      </c>
      <c r="W148" s="7">
        <f t="shared" ref="W148:AA148" si="128">W145</f>
        <v>0</v>
      </c>
      <c r="X148" s="7">
        <f t="shared" si="128"/>
        <v>0</v>
      </c>
      <c r="Y148" s="7">
        <f t="shared" si="128"/>
        <v>0</v>
      </c>
      <c r="Z148" s="7">
        <f t="shared" si="128"/>
        <v>0</v>
      </c>
      <c r="AA148" s="7">
        <f t="shared" si="128"/>
        <v>0</v>
      </c>
      <c r="AB148" s="19"/>
      <c r="AC148" s="7">
        <f>AC145</f>
        <v>0</v>
      </c>
      <c r="AD148" s="7">
        <f>AD145</f>
        <v>0</v>
      </c>
      <c r="AE148" s="7">
        <f t="shared" ref="AE148" si="129">AE145</f>
        <v>0</v>
      </c>
      <c r="AF148" s="7"/>
      <c r="AG148" s="7">
        <f t="shared" si="104"/>
        <v>0</v>
      </c>
      <c r="AH148" s="7">
        <f>(H145-I145-T145)</f>
        <v>750</v>
      </c>
      <c r="AI148" s="7"/>
      <c r="AJ148" s="7">
        <f t="shared" si="127"/>
        <v>0</v>
      </c>
      <c r="AK148" s="7"/>
      <c r="AL148" s="7">
        <f t="shared" si="99"/>
        <v>750</v>
      </c>
      <c r="AM148" s="8">
        <v>1E-3</v>
      </c>
      <c r="AN148" s="7">
        <f t="shared" si="125"/>
        <v>0.75</v>
      </c>
      <c r="AO148" s="7"/>
      <c r="AP148" s="7">
        <f t="shared" si="100"/>
        <v>0.75</v>
      </c>
      <c r="AQ148" s="8">
        <v>3.3300000000000003E-2</v>
      </c>
      <c r="AR148" s="7">
        <f t="shared" si="115"/>
        <v>2.4975000000000004E-2</v>
      </c>
      <c r="AS148" s="7">
        <f t="shared" si="116"/>
        <v>0.72502500000000003</v>
      </c>
      <c r="AT148" s="7">
        <f>AT145</f>
        <v>0</v>
      </c>
      <c r="AU148" s="7">
        <f t="shared" si="117"/>
        <v>0</v>
      </c>
      <c r="AV148" s="7">
        <f t="shared" si="101"/>
        <v>0.72502500000000003</v>
      </c>
      <c r="AW148" s="7"/>
      <c r="AX148" s="7"/>
      <c r="AY148" s="7">
        <f t="shared" si="105"/>
        <v>0.72502500000000003</v>
      </c>
      <c r="AZ148" s="9"/>
    </row>
    <row r="149" spans="1:52" x14ac:dyDescent="0.2">
      <c r="A149" s="10" t="s">
        <v>153</v>
      </c>
      <c r="C149" s="10" t="s">
        <v>134</v>
      </c>
      <c r="D149" s="10" t="s">
        <v>154</v>
      </c>
      <c r="E149" s="88">
        <v>123456780042</v>
      </c>
      <c r="F149" s="65" t="s">
        <v>635</v>
      </c>
      <c r="G149" s="22" t="s">
        <v>48</v>
      </c>
      <c r="H149" s="23">
        <v>750</v>
      </c>
      <c r="I149" s="23">
        <v>0</v>
      </c>
      <c r="J149" s="23"/>
      <c r="K149" s="23"/>
      <c r="L149" s="23"/>
      <c r="M149" s="23"/>
      <c r="N149" s="23"/>
      <c r="O149" s="23"/>
      <c r="P149" s="23"/>
      <c r="Q149" s="23"/>
      <c r="R149" s="23"/>
      <c r="S149" s="23"/>
      <c r="T149" s="23">
        <f>SUM(J149:R149)</f>
        <v>0</v>
      </c>
      <c r="U149" s="23"/>
      <c r="V149" s="23"/>
      <c r="W149" s="23"/>
      <c r="X149" s="23"/>
      <c r="Y149" s="23"/>
      <c r="Z149" s="23"/>
      <c r="AA149" s="23"/>
      <c r="AB149" s="19"/>
      <c r="AC149" s="23"/>
      <c r="AD149" s="23"/>
      <c r="AE149" s="23"/>
      <c r="AF149" s="23"/>
      <c r="AG149" s="23">
        <f>SUM(U149:AE149)</f>
        <v>0</v>
      </c>
      <c r="AH149" s="23">
        <f>(H149-I149-T149)</f>
        <v>750</v>
      </c>
      <c r="AI149" s="23"/>
      <c r="AJ149" s="23">
        <f>(AG149)</f>
        <v>0</v>
      </c>
      <c r="AK149" s="23"/>
      <c r="AL149" s="23">
        <f>(AH149-AI149-AJ149-AK149)</f>
        <v>750</v>
      </c>
      <c r="AM149" s="24">
        <v>2.9000000000000001E-2</v>
      </c>
      <c r="AN149" s="23">
        <f>AL149*AM149</f>
        <v>21.75</v>
      </c>
      <c r="AO149" s="23"/>
      <c r="AP149" s="23">
        <f>(AN149+AO149)</f>
        <v>21.75</v>
      </c>
      <c r="AQ149" s="24">
        <v>3.3300000000000003E-2</v>
      </c>
      <c r="AR149" s="23">
        <f>(AP149*AQ149)</f>
        <v>0.72427500000000011</v>
      </c>
      <c r="AS149" s="23">
        <f>(AP149-AR149)</f>
        <v>21.025725000000001</v>
      </c>
      <c r="AT149" s="23"/>
      <c r="AU149" s="23">
        <f>(AT149*AM149)</f>
        <v>0</v>
      </c>
      <c r="AV149" s="23">
        <f>(AS149+AU149)</f>
        <v>21.025725000000001</v>
      </c>
      <c r="AW149" s="23"/>
      <c r="AX149" s="23"/>
      <c r="AY149" s="23">
        <f>(AV149+AW149+AX149)</f>
        <v>21.025725000000001</v>
      </c>
      <c r="AZ149" s="23">
        <f>SUM(AY149+AY150+AY151+AY152)</f>
        <v>32.626125000000002</v>
      </c>
    </row>
    <row r="150" spans="1:52" x14ac:dyDescent="0.2">
      <c r="C150" s="10" t="s">
        <v>134</v>
      </c>
      <c r="E150" s="88">
        <v>123456780042</v>
      </c>
      <c r="F150" s="61" t="s">
        <v>635</v>
      </c>
      <c r="G150" s="6" t="s">
        <v>52</v>
      </c>
      <c r="H150" s="20"/>
      <c r="I150" s="20"/>
      <c r="J150" s="20"/>
      <c r="K150" s="20"/>
      <c r="L150" s="20"/>
      <c r="M150" s="20"/>
      <c r="N150" s="20"/>
      <c r="O150" s="20"/>
      <c r="P150" s="20"/>
      <c r="Q150" s="20"/>
      <c r="R150" s="20"/>
      <c r="S150" s="20"/>
      <c r="T150" s="7">
        <f>(T149)</f>
        <v>0</v>
      </c>
      <c r="U150" s="7"/>
      <c r="V150" s="7"/>
      <c r="W150" s="7"/>
      <c r="X150" s="7"/>
      <c r="Y150" s="7"/>
      <c r="Z150" s="7"/>
      <c r="AA150" s="7"/>
      <c r="AB150" s="7"/>
      <c r="AC150" s="7"/>
      <c r="AD150" s="7"/>
      <c r="AE150" s="7"/>
      <c r="AF150" s="7"/>
      <c r="AG150" s="7">
        <f>SUM(U150:AE150)</f>
        <v>0</v>
      </c>
      <c r="AH150" s="7">
        <f>(H149-I149-T149)</f>
        <v>750</v>
      </c>
      <c r="AI150" s="7"/>
      <c r="AJ150" s="7">
        <f>(AG150)</f>
        <v>0</v>
      </c>
      <c r="AK150" s="7"/>
      <c r="AL150" s="7">
        <f>(AH150-AI150-AJ150-AK150)</f>
        <v>750</v>
      </c>
      <c r="AM150" s="8">
        <v>5.0000000000000001E-3</v>
      </c>
      <c r="AN150" s="7">
        <f>AL150*AM150</f>
        <v>3.75</v>
      </c>
      <c r="AO150" s="7"/>
      <c r="AP150" s="7">
        <f>(AN150+AO150)</f>
        <v>3.75</v>
      </c>
      <c r="AQ150" s="8">
        <v>3.3300000000000003E-2</v>
      </c>
      <c r="AR150" s="7">
        <f>(AP150*AQ150)</f>
        <v>0.12487500000000001</v>
      </c>
      <c r="AS150" s="7">
        <f>(AP150-AR150)</f>
        <v>3.6251250000000002</v>
      </c>
      <c r="AT150" s="7">
        <f>(AT149)</f>
        <v>0</v>
      </c>
      <c r="AU150" s="7">
        <f>(AT150*AM150)</f>
        <v>0</v>
      </c>
      <c r="AV150" s="7">
        <f>(AS150+AU150)</f>
        <v>3.6251250000000002</v>
      </c>
      <c r="AW150" s="7"/>
      <c r="AX150" s="7"/>
      <c r="AY150" s="7">
        <f>(AV150+AW150+AX150)</f>
        <v>3.6251250000000002</v>
      </c>
      <c r="AZ150" s="9"/>
    </row>
    <row r="151" spans="1:52" x14ac:dyDescent="0.2">
      <c r="E151" s="88">
        <v>123456780042</v>
      </c>
      <c r="F151" s="61" t="s">
        <v>635</v>
      </c>
      <c r="G151" s="6" t="s">
        <v>49</v>
      </c>
      <c r="H151" s="20"/>
      <c r="I151" s="20"/>
      <c r="J151" s="20"/>
      <c r="K151" s="20"/>
      <c r="L151" s="20"/>
      <c r="M151" s="20"/>
      <c r="N151" s="20"/>
      <c r="O151" s="20"/>
      <c r="P151" s="20"/>
      <c r="Q151" s="20"/>
      <c r="R151" s="20"/>
      <c r="S151" s="20"/>
      <c r="T151" s="7">
        <f>T149</f>
        <v>0</v>
      </c>
      <c r="U151" s="7">
        <f>(U149)</f>
        <v>0</v>
      </c>
      <c r="V151" s="7"/>
      <c r="W151" s="7">
        <f>(W149)</f>
        <v>0</v>
      </c>
      <c r="X151" s="7">
        <f>(X149)</f>
        <v>0</v>
      </c>
      <c r="Y151" s="7">
        <f>(Y149)</f>
        <v>0</v>
      </c>
      <c r="Z151" s="7">
        <f>(Z149)</f>
        <v>0</v>
      </c>
      <c r="AA151" s="7">
        <f>(AA149)</f>
        <v>0</v>
      </c>
      <c r="AB151" s="19"/>
      <c r="AC151" s="7">
        <f>AC149</f>
        <v>0</v>
      </c>
      <c r="AD151" s="7">
        <f>AD149</f>
        <v>0</v>
      </c>
      <c r="AE151" s="7">
        <f>(AE149)</f>
        <v>0</v>
      </c>
      <c r="AF151" s="7"/>
      <c r="AG151" s="7">
        <f>SUM(U151:AE151)</f>
        <v>0</v>
      </c>
      <c r="AH151" s="7">
        <f>(H149-I149-T149)</f>
        <v>750</v>
      </c>
      <c r="AI151" s="7"/>
      <c r="AJ151" s="7">
        <f>(AG151)</f>
        <v>0</v>
      </c>
      <c r="AK151" s="7"/>
      <c r="AL151" s="7">
        <f>(AH151-AI151-AJ151-AK151)</f>
        <v>750</v>
      </c>
      <c r="AM151" s="8">
        <v>0.01</v>
      </c>
      <c r="AN151" s="7">
        <f>AL151*AM151</f>
        <v>7.5</v>
      </c>
      <c r="AO151" s="7"/>
      <c r="AP151" s="7">
        <f>(AN151+AO151)</f>
        <v>7.5</v>
      </c>
      <c r="AQ151" s="8">
        <v>3.3300000000000003E-2</v>
      </c>
      <c r="AR151" s="7">
        <f>(AP151*AQ151)</f>
        <v>0.24975000000000003</v>
      </c>
      <c r="AS151" s="7">
        <f>(AP151-AR151)</f>
        <v>7.2502500000000003</v>
      </c>
      <c r="AT151" s="7">
        <f>AT149</f>
        <v>0</v>
      </c>
      <c r="AU151" s="7">
        <f>(AT151*AM151)</f>
        <v>0</v>
      </c>
      <c r="AV151" s="7">
        <f>(AS151+AU151)</f>
        <v>7.2502500000000003</v>
      </c>
      <c r="AW151" s="7"/>
      <c r="AX151" s="7"/>
      <c r="AY151" s="7">
        <f>(AV151+AW151+AX151)</f>
        <v>7.2502500000000003</v>
      </c>
      <c r="AZ151" s="9"/>
    </row>
    <row r="152" spans="1:52" x14ac:dyDescent="0.2">
      <c r="E152" s="88">
        <v>123456780042</v>
      </c>
      <c r="F152" s="61" t="s">
        <v>635</v>
      </c>
      <c r="G152" s="6" t="s">
        <v>50</v>
      </c>
      <c r="H152" s="20"/>
      <c r="I152" s="20"/>
      <c r="J152" s="20"/>
      <c r="K152" s="20"/>
      <c r="L152" s="20"/>
      <c r="M152" s="20"/>
      <c r="N152" s="20"/>
      <c r="O152" s="20"/>
      <c r="P152" s="20"/>
      <c r="Q152" s="20"/>
      <c r="R152" s="20"/>
      <c r="S152" s="20"/>
      <c r="T152" s="7">
        <f>T149</f>
        <v>0</v>
      </c>
      <c r="U152" s="7">
        <f>U149</f>
        <v>0</v>
      </c>
      <c r="V152" s="7">
        <f>(V151)</f>
        <v>0</v>
      </c>
      <c r="W152" s="7">
        <f>W149</f>
        <v>0</v>
      </c>
      <c r="X152" s="7">
        <f>X149</f>
        <v>0</v>
      </c>
      <c r="Y152" s="7">
        <f>Y149</f>
        <v>0</v>
      </c>
      <c r="Z152" s="7">
        <f>Z149</f>
        <v>0</v>
      </c>
      <c r="AA152" s="7">
        <f>AA149</f>
        <v>0</v>
      </c>
      <c r="AB152" s="19"/>
      <c r="AC152" s="7">
        <f>AC149</f>
        <v>0</v>
      </c>
      <c r="AD152" s="7">
        <f>AD149</f>
        <v>0</v>
      </c>
      <c r="AE152" s="7">
        <f>AE149</f>
        <v>0</v>
      </c>
      <c r="AF152" s="7"/>
      <c r="AG152" s="7">
        <f>SUM(U152:AE152)</f>
        <v>0</v>
      </c>
      <c r="AH152" s="7">
        <f>(H149-I149-T149)</f>
        <v>750</v>
      </c>
      <c r="AI152" s="7"/>
      <c r="AJ152" s="7">
        <f>(AG152)</f>
        <v>0</v>
      </c>
      <c r="AK152" s="7"/>
      <c r="AL152" s="7">
        <f>(AH152-AI152-AJ152-AK152)</f>
        <v>750</v>
      </c>
      <c r="AM152" s="8">
        <v>1E-3</v>
      </c>
      <c r="AN152" s="7">
        <f>AL152*AM152</f>
        <v>0.75</v>
      </c>
      <c r="AO152" s="7"/>
      <c r="AP152" s="7">
        <f>(AN152+AO152)</f>
        <v>0.75</v>
      </c>
      <c r="AQ152" s="8">
        <v>3.3300000000000003E-2</v>
      </c>
      <c r="AR152" s="7">
        <f>(AP152*AQ152)</f>
        <v>2.4975000000000004E-2</v>
      </c>
      <c r="AS152" s="7">
        <f>(AP152-AR152)</f>
        <v>0.72502500000000003</v>
      </c>
      <c r="AT152" s="7">
        <f>AT149</f>
        <v>0</v>
      </c>
      <c r="AU152" s="7">
        <f>(AT152*AM152)</f>
        <v>0</v>
      </c>
      <c r="AV152" s="7">
        <f>(AS152+AU152)</f>
        <v>0.72502500000000003</v>
      </c>
      <c r="AW152" s="7"/>
      <c r="AX152" s="7"/>
      <c r="AY152" s="7">
        <f>(AV152+AW152+AX152)</f>
        <v>0.72502500000000003</v>
      </c>
      <c r="AZ152" s="9"/>
    </row>
    <row r="153" spans="1:52" s="32" customFormat="1" x14ac:dyDescent="0.2">
      <c r="E153" s="90"/>
      <c r="F153" s="66"/>
      <c r="G153" s="33"/>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78">
        <f>SUM(AM3:AM152)</f>
        <v>1.9767999999999961</v>
      </c>
      <c r="AN153" s="78"/>
      <c r="AO153" s="78"/>
      <c r="AP153" s="78"/>
      <c r="AQ153" s="78">
        <f>SUM(AQ3:AQ152)</f>
        <v>4.1059000000000072</v>
      </c>
      <c r="AR153" s="34"/>
      <c r="AS153" s="34"/>
      <c r="AT153" s="34"/>
      <c r="AU153" s="34"/>
      <c r="AV153" s="34"/>
      <c r="AW153" s="34"/>
      <c r="AX153" s="34"/>
      <c r="AY153" s="34"/>
    </row>
    <row r="154" spans="1:52" s="32" customFormat="1" x14ac:dyDescent="0.2">
      <c r="E154" s="90"/>
      <c r="F154" s="66"/>
      <c r="G154" s="33"/>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78"/>
      <c r="AN154" s="78"/>
      <c r="AO154" s="78"/>
      <c r="AP154" s="78"/>
      <c r="AQ154" s="78"/>
      <c r="AR154" s="34"/>
      <c r="AS154" s="34"/>
      <c r="AT154" s="34"/>
      <c r="AU154" s="34"/>
      <c r="AV154" s="34"/>
      <c r="AW154" s="34"/>
      <c r="AX154" s="34"/>
      <c r="AY154" s="34"/>
    </row>
    <row r="155" spans="1:52" s="32" customFormat="1" x14ac:dyDescent="0.2">
      <c r="E155" s="90"/>
      <c r="F155" s="66"/>
      <c r="G155" s="33"/>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78"/>
      <c r="AN155" s="78"/>
      <c r="AO155" s="78"/>
      <c r="AP155" s="78"/>
      <c r="AQ155" s="78"/>
      <c r="AR155" s="34"/>
      <c r="AS155" s="34"/>
      <c r="AT155" s="34"/>
      <c r="AU155" s="34"/>
      <c r="AV155" s="34"/>
      <c r="AW155" s="34"/>
      <c r="AX155" s="34"/>
      <c r="AY155" s="34"/>
    </row>
    <row r="156" spans="1:52" s="32" customFormat="1" x14ac:dyDescent="0.2">
      <c r="E156" s="90"/>
      <c r="F156" s="66"/>
      <c r="G156" s="33"/>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78"/>
      <c r="AN156" s="78"/>
      <c r="AO156" s="78"/>
      <c r="AP156" s="78"/>
      <c r="AQ156" s="78"/>
      <c r="AR156" s="34"/>
      <c r="AS156" s="34"/>
      <c r="AT156" s="34"/>
      <c r="AU156" s="34"/>
      <c r="AV156" s="34"/>
      <c r="AW156" s="34"/>
      <c r="AX156" s="34"/>
      <c r="AY156" s="34"/>
    </row>
    <row r="157" spans="1:52" s="32" customFormat="1" x14ac:dyDescent="0.2">
      <c r="E157" s="90"/>
      <c r="F157" s="66"/>
      <c r="G157" s="33"/>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5"/>
      <c r="AN157" s="34"/>
      <c r="AO157" s="34"/>
      <c r="AP157" s="34"/>
      <c r="AQ157" s="35"/>
      <c r="AR157" s="17"/>
      <c r="AS157" s="34"/>
      <c r="AT157" s="34"/>
      <c r="AU157" s="34"/>
      <c r="AV157" s="34"/>
      <c r="AW157" s="34"/>
      <c r="AX157" s="34"/>
      <c r="AY157" s="34"/>
    </row>
    <row r="158" spans="1:52" s="32" customFormat="1" x14ac:dyDescent="0.2">
      <c r="E158" s="95" t="s">
        <v>1684</v>
      </c>
      <c r="F158" s="66"/>
      <c r="G158" s="33"/>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5"/>
      <c r="AN158" s="34"/>
      <c r="AO158" s="34"/>
      <c r="AP158" s="34"/>
      <c r="AQ158" s="35"/>
      <c r="AR158" s="17"/>
      <c r="AS158" s="34"/>
      <c r="AT158" s="34"/>
      <c r="AU158" s="34"/>
      <c r="AV158" s="34"/>
      <c r="AW158" s="34"/>
      <c r="AX158" s="34"/>
      <c r="AY158" s="34"/>
    </row>
    <row r="159" spans="1:52" s="32" customFormat="1" x14ac:dyDescent="0.2">
      <c r="A159" s="10"/>
      <c r="B159" s="10"/>
      <c r="C159" s="10"/>
      <c r="D159" s="10"/>
      <c r="F159" s="66"/>
      <c r="G159" s="33"/>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5"/>
      <c r="AN159" s="34"/>
      <c r="AO159" s="34"/>
      <c r="AP159" s="34"/>
      <c r="AQ159" s="35"/>
      <c r="AR159" s="17"/>
      <c r="AS159" s="34"/>
      <c r="AT159" s="34"/>
      <c r="AU159" s="34"/>
      <c r="AV159" s="34"/>
      <c r="AW159" s="34"/>
      <c r="AX159" s="34"/>
      <c r="AY159" s="34"/>
    </row>
    <row r="160" spans="1:52" x14ac:dyDescent="0.2">
      <c r="E160" s="91" t="s">
        <v>93</v>
      </c>
      <c r="F160" s="67" t="s">
        <v>94</v>
      </c>
      <c r="G160" s="28" t="s">
        <v>48</v>
      </c>
      <c r="H160" s="29">
        <v>600</v>
      </c>
      <c r="I160" s="29">
        <v>0</v>
      </c>
      <c r="J160" s="29"/>
      <c r="K160" s="29"/>
      <c r="L160" s="29"/>
      <c r="M160" s="29"/>
      <c r="N160" s="29"/>
      <c r="O160" s="29"/>
      <c r="P160" s="29"/>
      <c r="Q160" s="29"/>
      <c r="R160" s="29"/>
      <c r="S160" s="29"/>
      <c r="T160" s="29">
        <f>SUM(J160:R160)</f>
        <v>0</v>
      </c>
      <c r="U160" s="29"/>
      <c r="V160" s="29"/>
      <c r="W160" s="29"/>
      <c r="X160" s="29"/>
      <c r="Y160" s="29"/>
      <c r="Z160" s="29"/>
      <c r="AA160" s="29"/>
      <c r="AB160" s="30"/>
      <c r="AC160" s="29"/>
      <c r="AD160" s="29"/>
      <c r="AE160" s="29"/>
      <c r="AF160" s="29"/>
      <c r="AG160" s="29">
        <f>SUM(U160:AE160)</f>
        <v>0</v>
      </c>
      <c r="AH160" s="29">
        <f>(H160-I160-T160)</f>
        <v>600</v>
      </c>
      <c r="AI160" s="29"/>
      <c r="AJ160" s="29">
        <f>(AG160)</f>
        <v>0</v>
      </c>
      <c r="AK160" s="29"/>
      <c r="AL160" s="29">
        <f>(AH160-AI160-AJ160-AK160)</f>
        <v>600</v>
      </c>
      <c r="AM160" s="31">
        <v>2.9000000000000001E-2</v>
      </c>
      <c r="AN160" s="29">
        <f>AL160*AM160</f>
        <v>17.400000000000002</v>
      </c>
      <c r="AO160" s="29"/>
      <c r="AP160" s="29">
        <f>(AN160+AO160)</f>
        <v>17.400000000000002</v>
      </c>
      <c r="AQ160" s="31">
        <v>3.3300000000000003E-2</v>
      </c>
      <c r="AR160" s="17">
        <f t="shared" ref="AR160:AR191" si="130">(AP160*AQ160)</f>
        <v>0.57942000000000016</v>
      </c>
      <c r="AS160" s="29">
        <f t="shared" ref="AS160:AS191" si="131">(AP160-AR160)</f>
        <v>16.820580000000003</v>
      </c>
      <c r="AT160" s="29"/>
      <c r="AU160" s="29">
        <f t="shared" ref="AU160:AU191" si="132">(AT160*AM160)</f>
        <v>0</v>
      </c>
      <c r="AV160" s="29">
        <f>(AS160+AU160)</f>
        <v>16.820580000000003</v>
      </c>
      <c r="AW160" s="29"/>
      <c r="AX160" s="29"/>
      <c r="AY160" s="29">
        <f>(AV160+AW160+AX160)</f>
        <v>16.820580000000003</v>
      </c>
      <c r="AZ160" s="29">
        <f>SUM(AY160+AY161+AY162+AY163+AY164)</f>
        <v>29.001000000000005</v>
      </c>
    </row>
    <row r="161" spans="5:52" x14ac:dyDescent="0.2">
      <c r="E161" s="92" t="s">
        <v>93</v>
      </c>
      <c r="F161" s="61" t="s">
        <v>94</v>
      </c>
      <c r="G161" s="6" t="s">
        <v>90</v>
      </c>
      <c r="H161" s="20"/>
      <c r="I161" s="20"/>
      <c r="J161" s="20"/>
      <c r="K161" s="20"/>
      <c r="L161" s="20"/>
      <c r="M161" s="20"/>
      <c r="N161" s="20"/>
      <c r="O161" s="20"/>
      <c r="P161" s="20"/>
      <c r="Q161" s="20"/>
      <c r="R161" s="20"/>
      <c r="S161" s="20"/>
      <c r="T161" s="7">
        <f>(T160)</f>
        <v>0</v>
      </c>
      <c r="U161" s="7"/>
      <c r="V161" s="7"/>
      <c r="W161" s="7"/>
      <c r="X161" s="7"/>
      <c r="Y161" s="7"/>
      <c r="Z161" s="7"/>
      <c r="AA161" s="7"/>
      <c r="AB161" s="7"/>
      <c r="AC161" s="7"/>
      <c r="AD161" s="7"/>
      <c r="AE161" s="7"/>
      <c r="AF161" s="7"/>
      <c r="AG161" s="7">
        <f>SUM(U161:AE161)</f>
        <v>0</v>
      </c>
      <c r="AH161" s="7">
        <f>(H160-I160-T160)</f>
        <v>600</v>
      </c>
      <c r="AI161" s="7"/>
      <c r="AJ161" s="7">
        <f>(AG161)</f>
        <v>0</v>
      </c>
      <c r="AK161" s="7"/>
      <c r="AL161" s="7">
        <f>(AH161-AI161-AJ161-AK161)</f>
        <v>600</v>
      </c>
      <c r="AM161" s="8">
        <v>5.0000000000000001E-3</v>
      </c>
      <c r="AN161" s="7">
        <f>AL161*AM161</f>
        <v>3</v>
      </c>
      <c r="AO161" s="7"/>
      <c r="AP161" s="7">
        <f>(AN161+AO161)</f>
        <v>3</v>
      </c>
      <c r="AQ161" s="8">
        <v>3.3300000000000003E-2</v>
      </c>
      <c r="AR161" s="17">
        <f t="shared" si="130"/>
        <v>9.9900000000000017E-2</v>
      </c>
      <c r="AS161" s="7">
        <f t="shared" si="131"/>
        <v>2.9001000000000001</v>
      </c>
      <c r="AT161" s="7">
        <f>(AT160)</f>
        <v>0</v>
      </c>
      <c r="AU161" s="7">
        <f t="shared" si="132"/>
        <v>0</v>
      </c>
      <c r="AV161" s="7">
        <f>(AS161+AU161)</f>
        <v>2.9001000000000001</v>
      </c>
      <c r="AW161" s="7"/>
      <c r="AX161" s="7"/>
      <c r="AY161" s="7">
        <f>(AV161+AW161+AX161)</f>
        <v>2.9001000000000001</v>
      </c>
      <c r="AZ161" s="9"/>
    </row>
    <row r="162" spans="5:52" x14ac:dyDescent="0.2">
      <c r="E162" s="92" t="s">
        <v>93</v>
      </c>
      <c r="F162" s="61" t="s">
        <v>94</v>
      </c>
      <c r="G162" s="6" t="s">
        <v>52</v>
      </c>
      <c r="H162" s="20"/>
      <c r="I162" s="20"/>
      <c r="J162" s="20"/>
      <c r="K162" s="20"/>
      <c r="L162" s="20"/>
      <c r="M162" s="20"/>
      <c r="N162" s="20"/>
      <c r="O162" s="20"/>
      <c r="P162" s="20"/>
      <c r="Q162" s="20"/>
      <c r="R162" s="20"/>
      <c r="S162" s="20"/>
      <c r="T162" s="7">
        <f>T160</f>
        <v>0</v>
      </c>
      <c r="U162" s="7"/>
      <c r="V162" s="7"/>
      <c r="W162" s="7"/>
      <c r="X162" s="7"/>
      <c r="Y162" s="7"/>
      <c r="Z162" s="7"/>
      <c r="AA162" s="7"/>
      <c r="AB162" s="7"/>
      <c r="AC162" s="7"/>
      <c r="AD162" s="7"/>
      <c r="AE162" s="7"/>
      <c r="AF162" s="7"/>
      <c r="AG162" s="7">
        <f>SUM(U162:AE162)</f>
        <v>0</v>
      </c>
      <c r="AH162" s="7">
        <f>(H160-I160-T160)</f>
        <v>600</v>
      </c>
      <c r="AI162" s="7"/>
      <c r="AJ162" s="7">
        <f>(AG162)</f>
        <v>0</v>
      </c>
      <c r="AK162" s="7"/>
      <c r="AL162" s="7">
        <f>(AH162-AI162-AJ162-AK162)</f>
        <v>600</v>
      </c>
      <c r="AM162" s="8">
        <v>5.0000000000000001E-3</v>
      </c>
      <c r="AN162" s="7">
        <f>AL162*AM162</f>
        <v>3</v>
      </c>
      <c r="AO162" s="7"/>
      <c r="AP162" s="7">
        <f>(AN162+AO162)</f>
        <v>3</v>
      </c>
      <c r="AQ162" s="8">
        <v>3.3300000000000003E-2</v>
      </c>
      <c r="AR162" s="17">
        <f t="shared" si="130"/>
        <v>9.9900000000000017E-2</v>
      </c>
      <c r="AS162" s="7">
        <f t="shared" si="131"/>
        <v>2.9001000000000001</v>
      </c>
      <c r="AT162" s="7">
        <f>AT160</f>
        <v>0</v>
      </c>
      <c r="AU162" s="7">
        <f t="shared" si="132"/>
        <v>0</v>
      </c>
      <c r="AV162" s="7">
        <f>(AS162+AU162)</f>
        <v>2.9001000000000001</v>
      </c>
      <c r="AW162" s="7"/>
      <c r="AX162" s="7"/>
      <c r="AY162" s="7">
        <f>(AV162+AW162+AX162)</f>
        <v>2.9001000000000001</v>
      </c>
      <c r="AZ162" s="9"/>
    </row>
    <row r="163" spans="5:52" x14ac:dyDescent="0.2">
      <c r="E163" s="92" t="s">
        <v>93</v>
      </c>
      <c r="F163" s="61" t="s">
        <v>94</v>
      </c>
      <c r="G163" s="6" t="s">
        <v>49</v>
      </c>
      <c r="H163" s="20"/>
      <c r="I163" s="20"/>
      <c r="J163" s="20"/>
      <c r="K163" s="20"/>
      <c r="L163" s="20"/>
      <c r="M163" s="20"/>
      <c r="N163" s="20"/>
      <c r="O163" s="20"/>
      <c r="P163" s="20"/>
      <c r="Q163" s="20"/>
      <c r="R163" s="20"/>
      <c r="S163" s="20"/>
      <c r="T163" s="7">
        <f>T160</f>
        <v>0</v>
      </c>
      <c r="U163" s="7">
        <f>(U160)</f>
        <v>0</v>
      </c>
      <c r="V163" s="7"/>
      <c r="W163" s="7">
        <f>(W160)</f>
        <v>0</v>
      </c>
      <c r="X163" s="7">
        <f>(X160)</f>
        <v>0</v>
      </c>
      <c r="Y163" s="7">
        <f>(Y160)</f>
        <v>0</v>
      </c>
      <c r="Z163" s="7">
        <f>(Z160)</f>
        <v>0</v>
      </c>
      <c r="AA163" s="7">
        <f>(AA160)</f>
        <v>0</v>
      </c>
      <c r="AB163" s="19"/>
      <c r="AC163" s="7">
        <f>AC160</f>
        <v>0</v>
      </c>
      <c r="AD163" s="7">
        <f>AD160</f>
        <v>0</v>
      </c>
      <c r="AE163" s="7">
        <f>AE160</f>
        <v>0</v>
      </c>
      <c r="AF163" s="7"/>
      <c r="AG163" s="7">
        <f>SUM(U163:AE163)</f>
        <v>0</v>
      </c>
      <c r="AH163" s="7">
        <f>(H160-I160-T160)</f>
        <v>600</v>
      </c>
      <c r="AI163" s="7"/>
      <c r="AJ163" s="7">
        <f>(AG163)</f>
        <v>0</v>
      </c>
      <c r="AK163" s="7"/>
      <c r="AL163" s="7">
        <f>(AH163-AI163-AJ163-AK163)</f>
        <v>600</v>
      </c>
      <c r="AM163" s="8">
        <v>0.01</v>
      </c>
      <c r="AN163" s="7">
        <f>AL163*AM163</f>
        <v>6</v>
      </c>
      <c r="AO163" s="7"/>
      <c r="AP163" s="7">
        <f>(AN163+AO163)</f>
        <v>6</v>
      </c>
      <c r="AQ163" s="8">
        <v>3.3300000000000003E-2</v>
      </c>
      <c r="AR163" s="17">
        <f t="shared" si="130"/>
        <v>0.19980000000000003</v>
      </c>
      <c r="AS163" s="7">
        <f t="shared" si="131"/>
        <v>5.8002000000000002</v>
      </c>
      <c r="AT163" s="7">
        <f>AT160</f>
        <v>0</v>
      </c>
      <c r="AU163" s="7">
        <f t="shared" si="132"/>
        <v>0</v>
      </c>
      <c r="AV163" s="7">
        <f>(AS163+AU163)</f>
        <v>5.8002000000000002</v>
      </c>
      <c r="AW163" s="7"/>
      <c r="AX163" s="7"/>
      <c r="AY163" s="7">
        <f>(AV163+AW163+AX163)</f>
        <v>5.8002000000000002</v>
      </c>
      <c r="AZ163" s="9"/>
    </row>
    <row r="164" spans="5:52" x14ac:dyDescent="0.2">
      <c r="E164" s="92" t="s">
        <v>93</v>
      </c>
      <c r="F164" s="61" t="s">
        <v>94</v>
      </c>
      <c r="G164" s="6" t="s">
        <v>50</v>
      </c>
      <c r="H164" s="20"/>
      <c r="I164" s="20"/>
      <c r="J164" s="20"/>
      <c r="K164" s="20"/>
      <c r="L164" s="20"/>
      <c r="M164" s="20"/>
      <c r="N164" s="20"/>
      <c r="O164" s="20"/>
      <c r="P164" s="20"/>
      <c r="Q164" s="20"/>
      <c r="R164" s="20"/>
      <c r="S164" s="20"/>
      <c r="T164" s="7">
        <f>T160</f>
        <v>0</v>
      </c>
      <c r="U164" s="7">
        <f>U160</f>
        <v>0</v>
      </c>
      <c r="V164" s="7">
        <f>V163</f>
        <v>0</v>
      </c>
      <c r="W164" s="7">
        <f>W160</f>
        <v>0</v>
      </c>
      <c r="X164" s="7">
        <f>X160</f>
        <v>0</v>
      </c>
      <c r="Y164" s="7">
        <f>Y160</f>
        <v>0</v>
      </c>
      <c r="Z164" s="7">
        <f>Z160</f>
        <v>0</v>
      </c>
      <c r="AA164" s="7">
        <f>AA160</f>
        <v>0</v>
      </c>
      <c r="AB164" s="19"/>
      <c r="AC164" s="7">
        <f>AC160</f>
        <v>0</v>
      </c>
      <c r="AD164" s="7">
        <f>AD160</f>
        <v>0</v>
      </c>
      <c r="AE164" s="7">
        <f>AE163</f>
        <v>0</v>
      </c>
      <c r="AF164" s="7"/>
      <c r="AG164" s="7">
        <f>SUM(U164:AE164)</f>
        <v>0</v>
      </c>
      <c r="AH164" s="7">
        <f>(H160-I160-T160)</f>
        <v>600</v>
      </c>
      <c r="AI164" s="7"/>
      <c r="AJ164" s="7">
        <f>(AG164)</f>
        <v>0</v>
      </c>
      <c r="AK164" s="7"/>
      <c r="AL164" s="7">
        <f>(AH164-AI164-AJ164-AK164)</f>
        <v>600</v>
      </c>
      <c r="AM164" s="8">
        <v>1E-3</v>
      </c>
      <c r="AN164" s="7">
        <f>AL164*AM164</f>
        <v>0.6</v>
      </c>
      <c r="AO164" s="7"/>
      <c r="AP164" s="7">
        <f>(AN164+AO164)</f>
        <v>0.6</v>
      </c>
      <c r="AQ164" s="8">
        <v>3.3300000000000003E-2</v>
      </c>
      <c r="AR164" s="17">
        <f t="shared" si="130"/>
        <v>1.9980000000000001E-2</v>
      </c>
      <c r="AS164" s="7">
        <f t="shared" si="131"/>
        <v>0.58001999999999998</v>
      </c>
      <c r="AT164" s="7">
        <f>AT160</f>
        <v>0</v>
      </c>
      <c r="AU164" s="7">
        <f t="shared" si="132"/>
        <v>0</v>
      </c>
      <c r="AV164" s="7">
        <f>(AS164+AU164)</f>
        <v>0.58001999999999998</v>
      </c>
      <c r="AW164" s="7"/>
      <c r="AX164" s="7"/>
      <c r="AY164" s="7">
        <f>(AV164+AW164+AX164)</f>
        <v>0.58001999999999998</v>
      </c>
      <c r="AZ164" s="9"/>
    </row>
    <row r="165" spans="5:52" x14ac:dyDescent="0.2">
      <c r="E165" s="93" t="s">
        <v>95</v>
      </c>
      <c r="F165" s="64" t="s">
        <v>113</v>
      </c>
      <c r="G165" s="22" t="s">
        <v>48</v>
      </c>
      <c r="H165" s="23">
        <v>300</v>
      </c>
      <c r="I165" s="23">
        <v>0</v>
      </c>
      <c r="J165" s="23"/>
      <c r="K165" s="23"/>
      <c r="L165" s="23"/>
      <c r="M165" s="23"/>
      <c r="N165" s="23"/>
      <c r="O165" s="23"/>
      <c r="P165" s="23"/>
      <c r="Q165" s="23"/>
      <c r="R165" s="23"/>
      <c r="S165" s="23"/>
      <c r="T165" s="23">
        <f>SUM(J165:R165)</f>
        <v>0</v>
      </c>
      <c r="U165" s="23"/>
      <c r="V165" s="23"/>
      <c r="W165" s="23"/>
      <c r="X165" s="23"/>
      <c r="Y165" s="23"/>
      <c r="Z165" s="23"/>
      <c r="AA165" s="23"/>
      <c r="AB165" s="19"/>
      <c r="AC165" s="23"/>
      <c r="AD165" s="23"/>
      <c r="AE165" s="23"/>
      <c r="AF165" s="23"/>
      <c r="AG165" s="23">
        <f t="shared" ref="AG165:AG178" si="133">SUM(U165:AE165)</f>
        <v>0</v>
      </c>
      <c r="AH165" s="23">
        <f>(H165-I165-T165)</f>
        <v>300</v>
      </c>
      <c r="AI165" s="23"/>
      <c r="AJ165" s="23">
        <f t="shared" ref="AJ165:AJ182" si="134">(AG165)</f>
        <v>0</v>
      </c>
      <c r="AK165" s="23"/>
      <c r="AL165" s="23">
        <f t="shared" si="2"/>
        <v>300</v>
      </c>
      <c r="AM165" s="24">
        <v>2.9000000000000001E-2</v>
      </c>
      <c r="AN165" s="23">
        <f t="shared" si="3"/>
        <v>8.7000000000000011</v>
      </c>
      <c r="AO165" s="23"/>
      <c r="AP165" s="23">
        <f t="shared" si="4"/>
        <v>8.7000000000000011</v>
      </c>
      <c r="AQ165" s="24">
        <v>3.3300000000000003E-2</v>
      </c>
      <c r="AR165" s="17">
        <f t="shared" si="130"/>
        <v>0.28971000000000008</v>
      </c>
      <c r="AS165" s="23">
        <f t="shared" si="131"/>
        <v>8.4102900000000016</v>
      </c>
      <c r="AT165" s="23"/>
      <c r="AU165" s="23">
        <f t="shared" si="132"/>
        <v>0</v>
      </c>
      <c r="AV165" s="23">
        <f t="shared" si="8"/>
        <v>8.4102900000000016</v>
      </c>
      <c r="AW165" s="23"/>
      <c r="AX165" s="23"/>
      <c r="AY165" s="23">
        <f t="shared" ref="AY165:AY193" si="135">(AV165+AW165+AX165)</f>
        <v>8.4102900000000016</v>
      </c>
      <c r="AZ165" s="23">
        <f>SUM(AY165+AY166+AY167)</f>
        <v>11.630400000000002</v>
      </c>
    </row>
    <row r="166" spans="5:52" x14ac:dyDescent="0.2">
      <c r="E166" s="93" t="s">
        <v>95</v>
      </c>
      <c r="F166" s="68" t="s">
        <v>113</v>
      </c>
      <c r="G166" s="6" t="s">
        <v>52</v>
      </c>
      <c r="H166" s="20"/>
      <c r="I166" s="20"/>
      <c r="J166" s="20"/>
      <c r="K166" s="20"/>
      <c r="L166" s="20"/>
      <c r="M166" s="20"/>
      <c r="N166" s="20"/>
      <c r="O166" s="20"/>
      <c r="P166" s="20"/>
      <c r="Q166" s="20"/>
      <c r="R166" s="20"/>
      <c r="S166" s="20"/>
      <c r="T166" s="7">
        <f>(T165)</f>
        <v>0</v>
      </c>
      <c r="U166" s="7"/>
      <c r="V166" s="7"/>
      <c r="W166" s="7"/>
      <c r="X166" s="7"/>
      <c r="Y166" s="7"/>
      <c r="Z166" s="7"/>
      <c r="AA166" s="7"/>
      <c r="AB166" s="7"/>
      <c r="AC166" s="7"/>
      <c r="AD166" s="7"/>
      <c r="AE166" s="7"/>
      <c r="AF166" s="7"/>
      <c r="AG166" s="7">
        <f t="shared" si="133"/>
        <v>0</v>
      </c>
      <c r="AH166" s="7">
        <f>(H165-I165-T165)</f>
        <v>300</v>
      </c>
      <c r="AI166" s="7"/>
      <c r="AJ166" s="7">
        <f t="shared" si="134"/>
        <v>0</v>
      </c>
      <c r="AK166" s="7"/>
      <c r="AL166" s="7">
        <f t="shared" si="2"/>
        <v>300</v>
      </c>
      <c r="AM166" s="8">
        <v>0.01</v>
      </c>
      <c r="AN166" s="7">
        <f t="shared" si="3"/>
        <v>3</v>
      </c>
      <c r="AO166" s="7"/>
      <c r="AP166" s="7">
        <f t="shared" si="4"/>
        <v>3</v>
      </c>
      <c r="AQ166" s="8">
        <v>2.3300000000000001E-2</v>
      </c>
      <c r="AR166" s="17">
        <f t="shared" si="130"/>
        <v>6.9900000000000004E-2</v>
      </c>
      <c r="AS166" s="7">
        <f t="shared" si="131"/>
        <v>2.9300999999999999</v>
      </c>
      <c r="AT166" s="7">
        <f>(AT165)</f>
        <v>0</v>
      </c>
      <c r="AU166" s="7">
        <f t="shared" si="132"/>
        <v>0</v>
      </c>
      <c r="AV166" s="7">
        <f t="shared" si="8"/>
        <v>2.9300999999999999</v>
      </c>
      <c r="AW166" s="7"/>
      <c r="AX166" s="7"/>
      <c r="AY166" s="7">
        <f t="shared" si="135"/>
        <v>2.9300999999999999</v>
      </c>
      <c r="AZ166" s="9"/>
    </row>
    <row r="167" spans="5:52" x14ac:dyDescent="0.2">
      <c r="E167" s="93" t="s">
        <v>95</v>
      </c>
      <c r="F167" s="68" t="s">
        <v>113</v>
      </c>
      <c r="G167" s="6" t="s">
        <v>50</v>
      </c>
      <c r="H167" s="20"/>
      <c r="I167" s="20"/>
      <c r="J167" s="20"/>
      <c r="K167" s="20"/>
      <c r="L167" s="20"/>
      <c r="M167" s="20"/>
      <c r="N167" s="20"/>
      <c r="O167" s="20"/>
      <c r="P167" s="20"/>
      <c r="Q167" s="20"/>
      <c r="R167" s="20"/>
      <c r="S167" s="20"/>
      <c r="T167" s="7">
        <f>T165</f>
        <v>0</v>
      </c>
      <c r="U167" s="7">
        <f>(U165)</f>
        <v>0</v>
      </c>
      <c r="V167" s="7"/>
      <c r="W167" s="7">
        <f>(W165)</f>
        <v>0</v>
      </c>
      <c r="X167" s="7">
        <f>(X165)</f>
        <v>0</v>
      </c>
      <c r="Y167" s="7">
        <f>(Y165)</f>
        <v>0</v>
      </c>
      <c r="Z167" s="7">
        <f>(Z165)</f>
        <v>0</v>
      </c>
      <c r="AA167" s="7">
        <f>(AA165)</f>
        <v>0</v>
      </c>
      <c r="AB167" s="19"/>
      <c r="AC167" s="7">
        <f>AC165</f>
        <v>0</v>
      </c>
      <c r="AD167" s="7">
        <f>AD165</f>
        <v>0</v>
      </c>
      <c r="AE167" s="7">
        <f>(AE165)</f>
        <v>0</v>
      </c>
      <c r="AF167" s="7"/>
      <c r="AG167" s="7">
        <f t="shared" si="133"/>
        <v>0</v>
      </c>
      <c r="AH167" s="7">
        <f>(H165-I165-T165)</f>
        <v>300</v>
      </c>
      <c r="AI167" s="7"/>
      <c r="AJ167" s="7">
        <f t="shared" si="134"/>
        <v>0</v>
      </c>
      <c r="AK167" s="7"/>
      <c r="AL167" s="7">
        <f t="shared" si="2"/>
        <v>300</v>
      </c>
      <c r="AM167" s="8">
        <v>1E-3</v>
      </c>
      <c r="AN167" s="7">
        <f t="shared" si="3"/>
        <v>0.3</v>
      </c>
      <c r="AO167" s="7"/>
      <c r="AP167" s="7">
        <f t="shared" si="4"/>
        <v>0.3</v>
      </c>
      <c r="AQ167" s="8">
        <v>3.3300000000000003E-2</v>
      </c>
      <c r="AR167" s="17">
        <f t="shared" si="130"/>
        <v>9.9900000000000006E-3</v>
      </c>
      <c r="AS167" s="7">
        <f t="shared" si="131"/>
        <v>0.29000999999999999</v>
      </c>
      <c r="AT167" s="7">
        <f>AT165</f>
        <v>0</v>
      </c>
      <c r="AU167" s="7">
        <f t="shared" si="132"/>
        <v>0</v>
      </c>
      <c r="AV167" s="7">
        <f t="shared" si="8"/>
        <v>0.29000999999999999</v>
      </c>
      <c r="AW167" s="7"/>
      <c r="AX167" s="7"/>
      <c r="AY167" s="7">
        <f t="shared" si="135"/>
        <v>0.29000999999999999</v>
      </c>
      <c r="AZ167" s="7"/>
    </row>
    <row r="168" spans="5:52" x14ac:dyDescent="0.2">
      <c r="E168" s="92" t="s">
        <v>96</v>
      </c>
      <c r="F168" s="69" t="s">
        <v>108</v>
      </c>
      <c r="G168" s="4" t="s">
        <v>48</v>
      </c>
      <c r="H168" s="3">
        <v>400</v>
      </c>
      <c r="I168" s="3">
        <v>0</v>
      </c>
      <c r="J168" s="3"/>
      <c r="K168" s="3"/>
      <c r="L168" s="3"/>
      <c r="M168" s="3"/>
      <c r="N168" s="3"/>
      <c r="O168" s="3"/>
      <c r="P168" s="3"/>
      <c r="Q168" s="3"/>
      <c r="R168" s="3"/>
      <c r="S168" s="3"/>
      <c r="T168" s="3">
        <f>SUM(J168:R168)</f>
        <v>0</v>
      </c>
      <c r="U168" s="3"/>
      <c r="V168" s="3"/>
      <c r="W168" s="3"/>
      <c r="X168" s="3"/>
      <c r="Y168" s="3"/>
      <c r="Z168" s="3"/>
      <c r="AA168" s="3"/>
      <c r="AB168" s="19"/>
      <c r="AC168" s="3"/>
      <c r="AD168" s="3"/>
      <c r="AE168" s="3"/>
      <c r="AF168" s="3"/>
      <c r="AG168" s="3">
        <f t="shared" si="133"/>
        <v>0</v>
      </c>
      <c r="AH168" s="3">
        <f>(H168-I168-T168)</f>
        <v>400</v>
      </c>
      <c r="AI168" s="3"/>
      <c r="AJ168" s="3">
        <f t="shared" si="134"/>
        <v>0</v>
      </c>
      <c r="AK168" s="3"/>
      <c r="AL168" s="3">
        <f t="shared" si="2"/>
        <v>400</v>
      </c>
      <c r="AM168" s="5">
        <v>2.9000000000000001E-2</v>
      </c>
      <c r="AN168" s="3">
        <f t="shared" si="3"/>
        <v>11.600000000000001</v>
      </c>
      <c r="AO168" s="3"/>
      <c r="AP168" s="3">
        <f t="shared" si="4"/>
        <v>11.600000000000001</v>
      </c>
      <c r="AQ168" s="5">
        <v>3.3300000000000003E-2</v>
      </c>
      <c r="AR168" s="17">
        <f t="shared" si="130"/>
        <v>0.38628000000000007</v>
      </c>
      <c r="AS168" s="3">
        <f t="shared" si="131"/>
        <v>11.213720000000002</v>
      </c>
      <c r="AT168" s="3"/>
      <c r="AU168" s="3">
        <f t="shared" si="132"/>
        <v>0</v>
      </c>
      <c r="AV168" s="3">
        <f t="shared" si="8"/>
        <v>11.213720000000002</v>
      </c>
      <c r="AW168" s="3"/>
      <c r="AX168" s="3"/>
      <c r="AY168" s="3">
        <f t="shared" si="135"/>
        <v>11.213720000000002</v>
      </c>
      <c r="AZ168" s="3">
        <f>SUM(AY168+AY169+AY170+AY171)</f>
        <v>35.733720000000005</v>
      </c>
    </row>
    <row r="169" spans="5:52" x14ac:dyDescent="0.2">
      <c r="E169" s="92" t="s">
        <v>96</v>
      </c>
      <c r="F169" s="61" t="s">
        <v>108</v>
      </c>
      <c r="G169" s="6" t="s">
        <v>51</v>
      </c>
      <c r="H169" s="20"/>
      <c r="I169" s="20"/>
      <c r="J169" s="20"/>
      <c r="K169" s="20"/>
      <c r="L169" s="20"/>
      <c r="M169" s="20"/>
      <c r="N169" s="20"/>
      <c r="O169" s="20"/>
      <c r="P169" s="20"/>
      <c r="Q169" s="20"/>
      <c r="R169" s="20"/>
      <c r="S169" s="20"/>
      <c r="T169" s="7">
        <f>(T168)</f>
        <v>0</v>
      </c>
      <c r="U169" s="7"/>
      <c r="V169" s="7"/>
      <c r="W169" s="7"/>
      <c r="X169" s="7"/>
      <c r="Y169" s="7"/>
      <c r="Z169" s="7"/>
      <c r="AA169" s="7"/>
      <c r="AB169" s="7"/>
      <c r="AC169" s="7"/>
      <c r="AD169" s="7"/>
      <c r="AE169" s="7"/>
      <c r="AF169" s="7"/>
      <c r="AG169" s="7">
        <f t="shared" si="133"/>
        <v>0</v>
      </c>
      <c r="AH169" s="7">
        <f>(H168-I168-T168)</f>
        <v>400</v>
      </c>
      <c r="AI169" s="7"/>
      <c r="AJ169" s="7">
        <f t="shared" si="134"/>
        <v>0</v>
      </c>
      <c r="AK169" s="7"/>
      <c r="AL169" s="7">
        <f t="shared" si="2"/>
        <v>400</v>
      </c>
      <c r="AM169" s="8">
        <v>3.9E-2</v>
      </c>
      <c r="AN169" s="7">
        <f t="shared" si="3"/>
        <v>15.6</v>
      </c>
      <c r="AO169" s="7"/>
      <c r="AP169" s="7">
        <f t="shared" si="4"/>
        <v>15.6</v>
      </c>
      <c r="AQ169" s="8">
        <v>0</v>
      </c>
      <c r="AR169" s="17">
        <f t="shared" si="130"/>
        <v>0</v>
      </c>
      <c r="AS169" s="7">
        <f t="shared" si="131"/>
        <v>15.6</v>
      </c>
      <c r="AT169" s="7">
        <f>(AT168)</f>
        <v>0</v>
      </c>
      <c r="AU169" s="7">
        <f t="shared" si="132"/>
        <v>0</v>
      </c>
      <c r="AV169" s="7">
        <f t="shared" si="8"/>
        <v>15.6</v>
      </c>
      <c r="AW169" s="7"/>
      <c r="AX169" s="7"/>
      <c r="AY169" s="7">
        <f t="shared" si="135"/>
        <v>15.6</v>
      </c>
      <c r="AZ169" s="9"/>
    </row>
    <row r="170" spans="5:52" x14ac:dyDescent="0.2">
      <c r="E170" s="92" t="s">
        <v>96</v>
      </c>
      <c r="F170" s="61" t="s">
        <v>108</v>
      </c>
      <c r="G170" s="6" t="s">
        <v>52</v>
      </c>
      <c r="H170" s="20"/>
      <c r="I170" s="20"/>
      <c r="J170" s="20"/>
      <c r="K170" s="20"/>
      <c r="L170" s="20"/>
      <c r="M170" s="20"/>
      <c r="N170" s="20"/>
      <c r="O170" s="20"/>
      <c r="P170" s="20"/>
      <c r="Q170" s="20"/>
      <c r="R170" s="20"/>
      <c r="S170" s="20"/>
      <c r="T170" s="7">
        <f>T168</f>
        <v>0</v>
      </c>
      <c r="U170" s="7"/>
      <c r="V170" s="7"/>
      <c r="W170" s="7"/>
      <c r="X170" s="7"/>
      <c r="Y170" s="7"/>
      <c r="Z170" s="7"/>
      <c r="AA170" s="7"/>
      <c r="AB170" s="7"/>
      <c r="AC170" s="7"/>
      <c r="AD170" s="7"/>
      <c r="AE170" s="7"/>
      <c r="AF170" s="7"/>
      <c r="AG170" s="7">
        <f t="shared" si="133"/>
        <v>0</v>
      </c>
      <c r="AH170" s="7">
        <f>(H168-I168-T168)</f>
        <v>400</v>
      </c>
      <c r="AI170" s="7"/>
      <c r="AJ170" s="7">
        <f t="shared" si="134"/>
        <v>0</v>
      </c>
      <c r="AK170" s="7"/>
      <c r="AL170" s="7">
        <f t="shared" si="2"/>
        <v>400</v>
      </c>
      <c r="AM170" s="8">
        <v>1.23E-2</v>
      </c>
      <c r="AN170" s="7">
        <f t="shared" si="3"/>
        <v>4.92</v>
      </c>
      <c r="AO170" s="7"/>
      <c r="AP170" s="7">
        <f t="shared" si="4"/>
        <v>4.92</v>
      </c>
      <c r="AQ170" s="8">
        <v>0</v>
      </c>
      <c r="AR170" s="17">
        <f t="shared" si="130"/>
        <v>0</v>
      </c>
      <c r="AS170" s="7">
        <f t="shared" si="131"/>
        <v>4.92</v>
      </c>
      <c r="AT170" s="7">
        <f>AT168</f>
        <v>0</v>
      </c>
      <c r="AU170" s="7">
        <f t="shared" si="132"/>
        <v>0</v>
      </c>
      <c r="AV170" s="7">
        <f t="shared" si="8"/>
        <v>4.92</v>
      </c>
      <c r="AW170" s="7"/>
      <c r="AX170" s="7"/>
      <c r="AY170" s="7">
        <f t="shared" si="135"/>
        <v>4.92</v>
      </c>
      <c r="AZ170" s="9"/>
    </row>
    <row r="171" spans="5:52" x14ac:dyDescent="0.2">
      <c r="E171" s="92" t="s">
        <v>96</v>
      </c>
      <c r="F171" s="61" t="s">
        <v>108</v>
      </c>
      <c r="G171" s="6" t="s">
        <v>53</v>
      </c>
      <c r="H171" s="20"/>
      <c r="I171" s="20"/>
      <c r="J171" s="20"/>
      <c r="K171" s="20"/>
      <c r="L171" s="20"/>
      <c r="M171" s="20"/>
      <c r="N171" s="20"/>
      <c r="O171" s="20"/>
      <c r="P171" s="20"/>
      <c r="Q171" s="20"/>
      <c r="R171" s="20"/>
      <c r="S171" s="20"/>
      <c r="T171" s="7">
        <f t="shared" ref="T171:AA171" si="136">T168</f>
        <v>0</v>
      </c>
      <c r="U171" s="7">
        <f t="shared" si="136"/>
        <v>0</v>
      </c>
      <c r="V171" s="7">
        <f t="shared" si="136"/>
        <v>0</v>
      </c>
      <c r="W171" s="7">
        <f t="shared" si="136"/>
        <v>0</v>
      </c>
      <c r="X171" s="7">
        <f t="shared" si="136"/>
        <v>0</v>
      </c>
      <c r="Y171" s="7">
        <f t="shared" si="136"/>
        <v>0</v>
      </c>
      <c r="Z171" s="7">
        <f t="shared" si="136"/>
        <v>0</v>
      </c>
      <c r="AA171" s="7">
        <f t="shared" si="136"/>
        <v>0</v>
      </c>
      <c r="AB171" s="7"/>
      <c r="AC171" s="7">
        <f>AC168</f>
        <v>0</v>
      </c>
      <c r="AD171" s="7">
        <f>AD168</f>
        <v>0</v>
      </c>
      <c r="AE171" s="7">
        <f>AE168</f>
        <v>0</v>
      </c>
      <c r="AF171" s="7"/>
      <c r="AG171" s="7">
        <f t="shared" si="133"/>
        <v>0</v>
      </c>
      <c r="AH171" s="7">
        <f>(H168-I168-T168)</f>
        <v>400</v>
      </c>
      <c r="AI171" s="7"/>
      <c r="AJ171" s="7">
        <f t="shared" si="134"/>
        <v>0</v>
      </c>
      <c r="AK171" s="7"/>
      <c r="AL171" s="7">
        <f t="shared" si="2"/>
        <v>400</v>
      </c>
      <c r="AM171" s="8">
        <v>0.01</v>
      </c>
      <c r="AN171" s="7">
        <f t="shared" si="3"/>
        <v>4</v>
      </c>
      <c r="AO171" s="7"/>
      <c r="AP171" s="7">
        <f t="shared" si="4"/>
        <v>4</v>
      </c>
      <c r="AQ171" s="8">
        <v>0</v>
      </c>
      <c r="AR171" s="17">
        <f t="shared" si="130"/>
        <v>0</v>
      </c>
      <c r="AS171" s="7">
        <f t="shared" si="131"/>
        <v>4</v>
      </c>
      <c r="AT171" s="7">
        <f>AT168</f>
        <v>0</v>
      </c>
      <c r="AU171" s="7">
        <f t="shared" si="132"/>
        <v>0</v>
      </c>
      <c r="AV171" s="7">
        <f t="shared" si="8"/>
        <v>4</v>
      </c>
      <c r="AW171" s="7"/>
      <c r="AX171" s="7"/>
      <c r="AY171" s="7">
        <f t="shared" si="135"/>
        <v>4</v>
      </c>
      <c r="AZ171" s="9"/>
    </row>
    <row r="172" spans="5:52" x14ac:dyDescent="0.2">
      <c r="E172" s="93" t="s">
        <v>97</v>
      </c>
      <c r="F172" s="70" t="s">
        <v>109</v>
      </c>
      <c r="G172" s="22" t="s">
        <v>48</v>
      </c>
      <c r="H172" s="23">
        <v>200</v>
      </c>
      <c r="I172" s="23">
        <v>0</v>
      </c>
      <c r="J172" s="23"/>
      <c r="K172" s="23"/>
      <c r="L172" s="23"/>
      <c r="M172" s="23"/>
      <c r="N172" s="23"/>
      <c r="O172" s="23"/>
      <c r="P172" s="23"/>
      <c r="Q172" s="23"/>
      <c r="R172" s="23"/>
      <c r="S172" s="23"/>
      <c r="T172" s="23">
        <f>SUM(J172:R172)</f>
        <v>0</v>
      </c>
      <c r="U172" s="23"/>
      <c r="V172" s="23"/>
      <c r="W172" s="23"/>
      <c r="X172" s="23"/>
      <c r="Y172" s="23"/>
      <c r="Z172" s="23"/>
      <c r="AA172" s="23"/>
      <c r="AB172" s="19"/>
      <c r="AC172" s="23"/>
      <c r="AD172" s="23"/>
      <c r="AE172" s="23"/>
      <c r="AF172" s="23"/>
      <c r="AG172" s="23">
        <f>SUM(U172:AE172)</f>
        <v>0</v>
      </c>
      <c r="AH172" s="23">
        <f>(H172-I172-T172)</f>
        <v>200</v>
      </c>
      <c r="AI172" s="23"/>
      <c r="AJ172" s="23">
        <f t="shared" si="134"/>
        <v>0</v>
      </c>
      <c r="AK172" s="23"/>
      <c r="AL172" s="23">
        <f t="shared" ref="AL172:AL178" si="137">(AH172-AI172-AJ172-AK172)</f>
        <v>200</v>
      </c>
      <c r="AM172" s="24">
        <v>2.9000000000000001E-2</v>
      </c>
      <c r="AN172" s="23">
        <f t="shared" ref="AN172:AN178" si="138">AL172*AM172</f>
        <v>5.8000000000000007</v>
      </c>
      <c r="AO172" s="23"/>
      <c r="AP172" s="23">
        <f t="shared" ref="AP172:AP178" si="139">(AN172+AO172)</f>
        <v>5.8000000000000007</v>
      </c>
      <c r="AQ172" s="24">
        <v>3.3300000000000003E-2</v>
      </c>
      <c r="AR172" s="17">
        <f t="shared" si="130"/>
        <v>0.19314000000000003</v>
      </c>
      <c r="AS172" s="23">
        <f t="shared" si="131"/>
        <v>5.6068600000000011</v>
      </c>
      <c r="AT172" s="23"/>
      <c r="AU172" s="23">
        <f t="shared" si="132"/>
        <v>0</v>
      </c>
      <c r="AV172" s="23">
        <f t="shared" ref="AV172:AV178" si="140">(AS172+AU172)</f>
        <v>5.6068600000000011</v>
      </c>
      <c r="AW172" s="23"/>
      <c r="AX172" s="23"/>
      <c r="AY172" s="23">
        <f t="shared" si="135"/>
        <v>5.6068600000000011</v>
      </c>
      <c r="AZ172" s="23">
        <f>SUM(AY172+AY173)</f>
        <v>6.7802200000000008</v>
      </c>
    </row>
    <row r="173" spans="5:52" x14ac:dyDescent="0.2">
      <c r="E173" s="93" t="s">
        <v>97</v>
      </c>
      <c r="F173" s="61" t="s">
        <v>109</v>
      </c>
      <c r="G173" s="6" t="s">
        <v>52</v>
      </c>
      <c r="H173" s="20"/>
      <c r="I173" s="20"/>
      <c r="J173" s="20"/>
      <c r="K173" s="20"/>
      <c r="L173" s="20"/>
      <c r="M173" s="20"/>
      <c r="N173" s="20"/>
      <c r="O173" s="20"/>
      <c r="P173" s="20"/>
      <c r="Q173" s="20"/>
      <c r="R173" s="20"/>
      <c r="S173" s="20"/>
      <c r="T173" s="7">
        <f>(T172)</f>
        <v>0</v>
      </c>
      <c r="U173" s="7"/>
      <c r="V173" s="7"/>
      <c r="W173" s="7"/>
      <c r="X173" s="7"/>
      <c r="Y173" s="7"/>
      <c r="Z173" s="7"/>
      <c r="AA173" s="7"/>
      <c r="AB173" s="7"/>
      <c r="AC173" s="7"/>
      <c r="AD173" s="7"/>
      <c r="AE173" s="7"/>
      <c r="AF173" s="7"/>
      <c r="AG173" s="7">
        <f>SUM(U173:AE173)</f>
        <v>0</v>
      </c>
      <c r="AH173" s="7">
        <f>(H172-I172-T172)</f>
        <v>200</v>
      </c>
      <c r="AI173" s="7"/>
      <c r="AJ173" s="7">
        <f t="shared" si="134"/>
        <v>0</v>
      </c>
      <c r="AK173" s="7"/>
      <c r="AL173" s="7">
        <f t="shared" si="137"/>
        <v>200</v>
      </c>
      <c r="AM173" s="8">
        <v>6.0000000000000001E-3</v>
      </c>
      <c r="AN173" s="7">
        <f t="shared" si="138"/>
        <v>1.2</v>
      </c>
      <c r="AO173" s="7"/>
      <c r="AP173" s="7">
        <f t="shared" si="139"/>
        <v>1.2</v>
      </c>
      <c r="AQ173" s="8">
        <v>2.2200000000000001E-2</v>
      </c>
      <c r="AR173" s="17">
        <f t="shared" si="130"/>
        <v>2.664E-2</v>
      </c>
      <c r="AS173" s="7">
        <f t="shared" si="131"/>
        <v>1.17336</v>
      </c>
      <c r="AT173" s="7">
        <f>(AT172)</f>
        <v>0</v>
      </c>
      <c r="AU173" s="7">
        <f t="shared" si="132"/>
        <v>0</v>
      </c>
      <c r="AV173" s="7">
        <f t="shared" si="140"/>
        <v>1.17336</v>
      </c>
      <c r="AW173" s="7"/>
      <c r="AX173" s="7"/>
      <c r="AY173" s="7">
        <f t="shared" si="135"/>
        <v>1.17336</v>
      </c>
      <c r="AZ173" s="9"/>
    </row>
    <row r="174" spans="5:52" x14ac:dyDescent="0.2">
      <c r="E174" s="92" t="s">
        <v>98</v>
      </c>
      <c r="F174" s="69" t="s">
        <v>99</v>
      </c>
      <c r="G174" s="4" t="s">
        <v>48</v>
      </c>
      <c r="H174" s="3">
        <v>1000</v>
      </c>
      <c r="I174" s="3"/>
      <c r="J174" s="3"/>
      <c r="K174" s="3"/>
      <c r="L174" s="3"/>
      <c r="M174" s="3"/>
      <c r="N174" s="3"/>
      <c r="O174" s="3"/>
      <c r="P174" s="3"/>
      <c r="Q174" s="3"/>
      <c r="R174" s="3"/>
      <c r="S174" s="3"/>
      <c r="T174" s="3">
        <f>SUM(J174:R174)</f>
        <v>0</v>
      </c>
      <c r="U174" s="3"/>
      <c r="V174" s="3"/>
      <c r="W174" s="3"/>
      <c r="X174" s="3"/>
      <c r="Y174" s="3"/>
      <c r="Z174" s="3"/>
      <c r="AA174" s="3"/>
      <c r="AB174" s="19"/>
      <c r="AC174" s="3"/>
      <c r="AD174" s="3"/>
      <c r="AE174" s="3"/>
      <c r="AF174" s="3"/>
      <c r="AG174" s="3">
        <f>SUM(U174:AE174)</f>
        <v>0</v>
      </c>
      <c r="AH174" s="3">
        <f>(H174-I174-T174)</f>
        <v>1000</v>
      </c>
      <c r="AI174" s="3"/>
      <c r="AJ174" s="3">
        <f t="shared" si="134"/>
        <v>0</v>
      </c>
      <c r="AK174" s="3"/>
      <c r="AL174" s="3">
        <f t="shared" si="137"/>
        <v>1000</v>
      </c>
      <c r="AM174" s="5">
        <v>2.9000000000000001E-2</v>
      </c>
      <c r="AN174" s="3">
        <f t="shared" si="138"/>
        <v>29</v>
      </c>
      <c r="AO174" s="3"/>
      <c r="AP174" s="3">
        <f t="shared" si="139"/>
        <v>29</v>
      </c>
      <c r="AQ174" s="5">
        <v>3.3300000000000003E-2</v>
      </c>
      <c r="AR174" s="17">
        <f t="shared" si="130"/>
        <v>0.96570000000000011</v>
      </c>
      <c r="AS174" s="3">
        <f t="shared" si="131"/>
        <v>28.034299999999998</v>
      </c>
      <c r="AT174" s="3"/>
      <c r="AU174" s="3">
        <f t="shared" si="132"/>
        <v>0</v>
      </c>
      <c r="AV174" s="3">
        <f t="shared" si="140"/>
        <v>28.034299999999998</v>
      </c>
      <c r="AW174" s="3"/>
      <c r="AX174" s="3"/>
      <c r="AY174" s="3">
        <f t="shared" si="135"/>
        <v>28.034299999999998</v>
      </c>
      <c r="AZ174" s="3">
        <f>SUM(AY174)</f>
        <v>28.034299999999998</v>
      </c>
    </row>
    <row r="175" spans="5:52" x14ac:dyDescent="0.2">
      <c r="E175" s="93" t="s">
        <v>100</v>
      </c>
      <c r="F175" s="70" t="s">
        <v>104</v>
      </c>
      <c r="G175" s="22" t="s">
        <v>48</v>
      </c>
      <c r="H175" s="23">
        <v>900</v>
      </c>
      <c r="I175" s="23">
        <v>0</v>
      </c>
      <c r="J175" s="23"/>
      <c r="K175" s="23"/>
      <c r="L175" s="23"/>
      <c r="M175" s="23"/>
      <c r="N175" s="23"/>
      <c r="O175" s="23"/>
      <c r="P175" s="23"/>
      <c r="Q175" s="23"/>
      <c r="R175" s="23"/>
      <c r="S175" s="23"/>
      <c r="T175" s="23">
        <f>SUM(J175:R175)</f>
        <v>0</v>
      </c>
      <c r="U175" s="23"/>
      <c r="V175" s="23"/>
      <c r="W175" s="23"/>
      <c r="X175" s="23"/>
      <c r="Y175" s="23"/>
      <c r="Z175" s="23"/>
      <c r="AA175" s="23"/>
      <c r="AB175" s="19"/>
      <c r="AC175" s="23"/>
      <c r="AD175" s="23"/>
      <c r="AE175" s="23"/>
      <c r="AF175" s="23"/>
      <c r="AG175" s="23">
        <f t="shared" si="133"/>
        <v>0</v>
      </c>
      <c r="AH175" s="23">
        <f>(H175-I175-T175)</f>
        <v>900</v>
      </c>
      <c r="AI175" s="23"/>
      <c r="AJ175" s="23">
        <f t="shared" si="134"/>
        <v>0</v>
      </c>
      <c r="AK175" s="23"/>
      <c r="AL175" s="23">
        <f t="shared" si="137"/>
        <v>900</v>
      </c>
      <c r="AM175" s="24">
        <v>2.9000000000000001E-2</v>
      </c>
      <c r="AN175" s="23">
        <f t="shared" si="138"/>
        <v>26.1</v>
      </c>
      <c r="AO175" s="23"/>
      <c r="AP175" s="23">
        <f t="shared" si="139"/>
        <v>26.1</v>
      </c>
      <c r="AQ175" s="24">
        <v>3.3300000000000003E-2</v>
      </c>
      <c r="AR175" s="17">
        <f t="shared" si="130"/>
        <v>0.86913000000000018</v>
      </c>
      <c r="AS175" s="23">
        <f t="shared" si="131"/>
        <v>25.230870000000003</v>
      </c>
      <c r="AT175" s="23"/>
      <c r="AU175" s="23">
        <f t="shared" si="132"/>
        <v>0</v>
      </c>
      <c r="AV175" s="23">
        <f t="shared" si="140"/>
        <v>25.230870000000003</v>
      </c>
      <c r="AW175" s="23"/>
      <c r="AX175" s="23"/>
      <c r="AY175" s="23">
        <f t="shared" si="135"/>
        <v>25.230870000000003</v>
      </c>
      <c r="AZ175" s="23">
        <f>SUM(AY175+AY176+AY177+AY178)</f>
        <v>43.666200000000003</v>
      </c>
    </row>
    <row r="176" spans="5:52" x14ac:dyDescent="0.2">
      <c r="E176" s="93" t="s">
        <v>100</v>
      </c>
      <c r="F176" s="61" t="s">
        <v>104</v>
      </c>
      <c r="G176" s="6" t="s">
        <v>52</v>
      </c>
      <c r="H176" s="20"/>
      <c r="I176" s="20"/>
      <c r="J176" s="20"/>
      <c r="K176" s="20"/>
      <c r="L176" s="20"/>
      <c r="M176" s="20"/>
      <c r="N176" s="20"/>
      <c r="O176" s="20"/>
      <c r="P176" s="20"/>
      <c r="Q176" s="20"/>
      <c r="R176" s="20"/>
      <c r="S176" s="20"/>
      <c r="T176" s="7">
        <f>(T175)</f>
        <v>0</v>
      </c>
      <c r="U176" s="7"/>
      <c r="V176" s="7"/>
      <c r="W176" s="7"/>
      <c r="X176" s="7"/>
      <c r="Y176" s="7"/>
      <c r="Z176" s="7"/>
      <c r="AA176" s="7"/>
      <c r="AB176" s="7"/>
      <c r="AC176" s="7"/>
      <c r="AD176" s="7"/>
      <c r="AE176" s="7"/>
      <c r="AF176" s="7"/>
      <c r="AG176" s="7">
        <f t="shared" si="133"/>
        <v>0</v>
      </c>
      <c r="AH176" s="7">
        <f>(H175-I175-T175)</f>
        <v>900</v>
      </c>
      <c r="AI176" s="7"/>
      <c r="AJ176" s="7">
        <f t="shared" si="134"/>
        <v>0</v>
      </c>
      <c r="AK176" s="7"/>
      <c r="AL176" s="7">
        <f t="shared" si="137"/>
        <v>900</v>
      </c>
      <c r="AM176" s="26">
        <v>9.8499999999999994E-3</v>
      </c>
      <c r="AN176" s="7">
        <f>AL176*AM176</f>
        <v>8.8650000000000002</v>
      </c>
      <c r="AO176" s="7"/>
      <c r="AP176" s="7">
        <f t="shared" si="139"/>
        <v>8.8650000000000002</v>
      </c>
      <c r="AQ176" s="8">
        <v>0</v>
      </c>
      <c r="AR176" s="17">
        <f t="shared" si="130"/>
        <v>0</v>
      </c>
      <c r="AS176" s="7">
        <f t="shared" si="131"/>
        <v>8.8650000000000002</v>
      </c>
      <c r="AT176" s="7">
        <f>(AT175)</f>
        <v>0</v>
      </c>
      <c r="AU176" s="7">
        <f t="shared" si="132"/>
        <v>0</v>
      </c>
      <c r="AV176" s="7">
        <f t="shared" si="140"/>
        <v>8.8650000000000002</v>
      </c>
      <c r="AW176" s="7"/>
      <c r="AX176" s="7"/>
      <c r="AY176" s="7">
        <f t="shared" si="135"/>
        <v>8.8650000000000002</v>
      </c>
      <c r="AZ176" s="9"/>
    </row>
    <row r="177" spans="5:52" x14ac:dyDescent="0.2">
      <c r="E177" s="93" t="s">
        <v>100</v>
      </c>
      <c r="F177" s="61" t="s">
        <v>104</v>
      </c>
      <c r="G177" s="6" t="s">
        <v>49</v>
      </c>
      <c r="H177" s="20"/>
      <c r="I177" s="20"/>
      <c r="J177" s="20"/>
      <c r="K177" s="20"/>
      <c r="L177" s="20"/>
      <c r="M177" s="20"/>
      <c r="N177" s="20"/>
      <c r="O177" s="20"/>
      <c r="P177" s="20"/>
      <c r="Q177" s="20"/>
      <c r="R177" s="20"/>
      <c r="S177" s="20"/>
      <c r="T177" s="7">
        <f>T175</f>
        <v>0</v>
      </c>
      <c r="U177" s="7">
        <f>(U175)</f>
        <v>0</v>
      </c>
      <c r="V177" s="7"/>
      <c r="W177" s="7">
        <f>(W175)</f>
        <v>0</v>
      </c>
      <c r="X177" s="7">
        <f>(X175)</f>
        <v>0</v>
      </c>
      <c r="Y177" s="7">
        <f>(Y175)</f>
        <v>0</v>
      </c>
      <c r="Z177" s="7">
        <f>(Z175)</f>
        <v>0</v>
      </c>
      <c r="AA177" s="7">
        <f>(AA175)</f>
        <v>0</v>
      </c>
      <c r="AB177" s="19"/>
      <c r="AC177" s="7">
        <f>AC175</f>
        <v>0</v>
      </c>
      <c r="AD177" s="7">
        <f>AD175</f>
        <v>0</v>
      </c>
      <c r="AE177" s="7">
        <f>AE175</f>
        <v>0</v>
      </c>
      <c r="AF177" s="7"/>
      <c r="AG177" s="7">
        <f t="shared" si="133"/>
        <v>0</v>
      </c>
      <c r="AH177" s="7">
        <f>(H175-I175-T175)</f>
        <v>900</v>
      </c>
      <c r="AI177" s="7"/>
      <c r="AJ177" s="7">
        <f>(AG177)</f>
        <v>0</v>
      </c>
      <c r="AK177" s="7"/>
      <c r="AL177" s="7">
        <f t="shared" si="137"/>
        <v>900</v>
      </c>
      <c r="AM177" s="8">
        <v>0.01</v>
      </c>
      <c r="AN177" s="7">
        <f t="shared" si="138"/>
        <v>9</v>
      </c>
      <c r="AO177" s="7"/>
      <c r="AP177" s="7">
        <f t="shared" si="139"/>
        <v>9</v>
      </c>
      <c r="AQ177" s="8">
        <v>3.3300000000000003E-2</v>
      </c>
      <c r="AR177" s="17">
        <f t="shared" si="130"/>
        <v>0.29970000000000002</v>
      </c>
      <c r="AS177" s="7">
        <f t="shared" si="131"/>
        <v>8.7003000000000004</v>
      </c>
      <c r="AT177" s="7">
        <f>AT175</f>
        <v>0</v>
      </c>
      <c r="AU177" s="7">
        <f t="shared" si="132"/>
        <v>0</v>
      </c>
      <c r="AV177" s="7">
        <f t="shared" si="140"/>
        <v>8.7003000000000004</v>
      </c>
      <c r="AW177" s="7"/>
      <c r="AX177" s="7"/>
      <c r="AY177" s="7">
        <f t="shared" si="135"/>
        <v>8.7003000000000004</v>
      </c>
      <c r="AZ177" s="9"/>
    </row>
    <row r="178" spans="5:52" x14ac:dyDescent="0.2">
      <c r="E178" s="93" t="s">
        <v>100</v>
      </c>
      <c r="F178" s="61" t="s">
        <v>104</v>
      </c>
      <c r="G178" s="6" t="s">
        <v>50</v>
      </c>
      <c r="H178" s="20"/>
      <c r="I178" s="20"/>
      <c r="J178" s="20"/>
      <c r="K178" s="20"/>
      <c r="L178" s="20"/>
      <c r="M178" s="20"/>
      <c r="N178" s="20"/>
      <c r="O178" s="20"/>
      <c r="P178" s="20"/>
      <c r="Q178" s="20"/>
      <c r="R178" s="20"/>
      <c r="S178" s="20"/>
      <c r="T178" s="7">
        <f>T175</f>
        <v>0</v>
      </c>
      <c r="U178" s="7">
        <f t="shared" ref="U178:AA178" si="141">(U177)</f>
        <v>0</v>
      </c>
      <c r="V178" s="7">
        <f t="shared" si="141"/>
        <v>0</v>
      </c>
      <c r="W178" s="7">
        <f t="shared" si="141"/>
        <v>0</v>
      </c>
      <c r="X178" s="7">
        <f t="shared" si="141"/>
        <v>0</v>
      </c>
      <c r="Y178" s="7">
        <f t="shared" si="141"/>
        <v>0</v>
      </c>
      <c r="Z178" s="7">
        <f t="shared" si="141"/>
        <v>0</v>
      </c>
      <c r="AA178" s="7">
        <f t="shared" si="141"/>
        <v>0</v>
      </c>
      <c r="AB178" s="19"/>
      <c r="AC178" s="7">
        <f>AC175</f>
        <v>0</v>
      </c>
      <c r="AD178" s="7">
        <f>AD175</f>
        <v>0</v>
      </c>
      <c r="AE178" s="7">
        <f>AE175</f>
        <v>0</v>
      </c>
      <c r="AF178" s="7"/>
      <c r="AG178" s="7">
        <f t="shared" si="133"/>
        <v>0</v>
      </c>
      <c r="AH178" s="7">
        <f>(H175-I175-T175)</f>
        <v>900</v>
      </c>
      <c r="AI178" s="7"/>
      <c r="AJ178" s="7">
        <f>(AG178)</f>
        <v>0</v>
      </c>
      <c r="AK178" s="7"/>
      <c r="AL178" s="7">
        <f t="shared" si="137"/>
        <v>900</v>
      </c>
      <c r="AM178" s="8">
        <v>1E-3</v>
      </c>
      <c r="AN178" s="7">
        <f t="shared" si="138"/>
        <v>0.9</v>
      </c>
      <c r="AO178" s="7"/>
      <c r="AP178" s="7">
        <f t="shared" si="139"/>
        <v>0.9</v>
      </c>
      <c r="AQ178" s="8">
        <v>3.3300000000000003E-2</v>
      </c>
      <c r="AR178" s="17">
        <f t="shared" si="130"/>
        <v>2.9970000000000004E-2</v>
      </c>
      <c r="AS178" s="7">
        <f t="shared" si="131"/>
        <v>0.87002999999999997</v>
      </c>
      <c r="AT178" s="7">
        <f>AT175</f>
        <v>0</v>
      </c>
      <c r="AU178" s="7">
        <f t="shared" si="132"/>
        <v>0</v>
      </c>
      <c r="AV178" s="7">
        <f t="shared" si="140"/>
        <v>0.87002999999999997</v>
      </c>
      <c r="AW178" s="7"/>
      <c r="AX178" s="7"/>
      <c r="AY178" s="7">
        <f t="shared" si="135"/>
        <v>0.87002999999999997</v>
      </c>
      <c r="AZ178" s="9"/>
    </row>
    <row r="179" spans="5:52" x14ac:dyDescent="0.2">
      <c r="E179" s="92" t="s">
        <v>101</v>
      </c>
      <c r="F179" s="69" t="s">
        <v>106</v>
      </c>
      <c r="G179" s="4" t="s">
        <v>48</v>
      </c>
      <c r="H179" s="3">
        <v>750</v>
      </c>
      <c r="I179" s="3">
        <v>0</v>
      </c>
      <c r="J179" s="3"/>
      <c r="K179" s="3"/>
      <c r="L179" s="3"/>
      <c r="M179" s="3"/>
      <c r="N179" s="3"/>
      <c r="O179" s="3"/>
      <c r="P179" s="3"/>
      <c r="Q179" s="3"/>
      <c r="R179" s="3"/>
      <c r="S179" s="3"/>
      <c r="T179" s="3">
        <f>SUM(J179:R179)</f>
        <v>0</v>
      </c>
      <c r="U179" s="3"/>
      <c r="V179" s="3"/>
      <c r="W179" s="3"/>
      <c r="X179" s="3"/>
      <c r="Y179" s="3"/>
      <c r="Z179" s="3"/>
      <c r="AA179" s="3"/>
      <c r="AB179" s="19"/>
      <c r="AC179" s="3"/>
      <c r="AD179" s="3"/>
      <c r="AE179" s="3"/>
      <c r="AF179" s="3"/>
      <c r="AG179" s="3">
        <f t="shared" ref="AG179:AG193" si="142">SUM(U179:AE179)</f>
        <v>0</v>
      </c>
      <c r="AH179" s="3">
        <f>(H179-I179-T179)</f>
        <v>750</v>
      </c>
      <c r="AI179" s="3"/>
      <c r="AJ179" s="3">
        <f t="shared" si="134"/>
        <v>0</v>
      </c>
      <c r="AK179" s="3"/>
      <c r="AL179" s="3">
        <f t="shared" ref="AL179:AL190" si="143">(AH179-AI179-AJ179-AK179)</f>
        <v>750</v>
      </c>
      <c r="AM179" s="5">
        <v>2.9000000000000001E-2</v>
      </c>
      <c r="AN179" s="3">
        <f t="shared" ref="AN179:AN190" si="144">AL179*AM179</f>
        <v>21.75</v>
      </c>
      <c r="AO179" s="3"/>
      <c r="AP179" s="3">
        <f t="shared" ref="AP179:AP190" si="145">(AN179+AO179)</f>
        <v>21.75</v>
      </c>
      <c r="AQ179" s="5">
        <v>3.3300000000000003E-2</v>
      </c>
      <c r="AR179" s="17">
        <f t="shared" si="130"/>
        <v>0.72427500000000011</v>
      </c>
      <c r="AS179" s="3">
        <f t="shared" si="131"/>
        <v>21.025725000000001</v>
      </c>
      <c r="AT179" s="3"/>
      <c r="AU179" s="3">
        <f t="shared" si="132"/>
        <v>0</v>
      </c>
      <c r="AV179" s="3">
        <f t="shared" ref="AV179:AV190" si="146">(AS179+AU179)</f>
        <v>21.025725000000001</v>
      </c>
      <c r="AW179" s="3"/>
      <c r="AX179" s="3"/>
      <c r="AY179" s="3">
        <f t="shared" si="135"/>
        <v>21.025725000000001</v>
      </c>
      <c r="AZ179" s="3">
        <f>SUM(AY179+AY180+AY181+AY182)</f>
        <v>36.326250000000002</v>
      </c>
    </row>
    <row r="180" spans="5:52" x14ac:dyDescent="0.2">
      <c r="E180" s="92" t="s">
        <v>101</v>
      </c>
      <c r="F180" s="61" t="s">
        <v>106</v>
      </c>
      <c r="G180" s="6" t="s">
        <v>52</v>
      </c>
      <c r="H180" s="20"/>
      <c r="I180" s="20"/>
      <c r="J180" s="20"/>
      <c r="K180" s="20"/>
      <c r="L180" s="20"/>
      <c r="M180" s="20"/>
      <c r="N180" s="20"/>
      <c r="O180" s="20"/>
      <c r="P180" s="20"/>
      <c r="Q180" s="20"/>
      <c r="R180" s="20"/>
      <c r="S180" s="20"/>
      <c r="T180" s="7">
        <f>(T179)</f>
        <v>0</v>
      </c>
      <c r="U180" s="7"/>
      <c r="V180" s="7"/>
      <c r="W180" s="7"/>
      <c r="X180" s="7"/>
      <c r="Y180" s="7"/>
      <c r="Z180" s="7"/>
      <c r="AA180" s="7"/>
      <c r="AB180" s="7"/>
      <c r="AC180" s="7"/>
      <c r="AD180" s="7"/>
      <c r="AE180" s="7"/>
      <c r="AF180" s="7"/>
      <c r="AG180" s="7">
        <f t="shared" si="142"/>
        <v>0</v>
      </c>
      <c r="AH180" s="7">
        <f>(H179-I179-T179)</f>
        <v>750</v>
      </c>
      <c r="AI180" s="7"/>
      <c r="AJ180" s="7">
        <f t="shared" si="134"/>
        <v>0</v>
      </c>
      <c r="AK180" s="7"/>
      <c r="AL180" s="7">
        <f t="shared" si="143"/>
        <v>750</v>
      </c>
      <c r="AM180" s="8">
        <v>0.01</v>
      </c>
      <c r="AN180" s="7">
        <f t="shared" si="144"/>
        <v>7.5</v>
      </c>
      <c r="AO180" s="7"/>
      <c r="AP180" s="7">
        <f t="shared" si="145"/>
        <v>7.5</v>
      </c>
      <c r="AQ180" s="8">
        <v>2.3300000000000001E-2</v>
      </c>
      <c r="AR180" s="17">
        <f t="shared" si="130"/>
        <v>0.17475000000000002</v>
      </c>
      <c r="AS180" s="7">
        <f t="shared" si="131"/>
        <v>7.3252499999999996</v>
      </c>
      <c r="AT180" s="7">
        <f>(AT179)</f>
        <v>0</v>
      </c>
      <c r="AU180" s="7">
        <f t="shared" si="132"/>
        <v>0</v>
      </c>
      <c r="AV180" s="7">
        <f t="shared" si="146"/>
        <v>7.3252499999999996</v>
      </c>
      <c r="AW180" s="7"/>
      <c r="AX180" s="7"/>
      <c r="AY180" s="7">
        <f t="shared" si="135"/>
        <v>7.3252499999999996</v>
      </c>
      <c r="AZ180" s="9"/>
    </row>
    <row r="181" spans="5:52" x14ac:dyDescent="0.2">
      <c r="E181" s="92" t="s">
        <v>101</v>
      </c>
      <c r="F181" s="61" t="s">
        <v>106</v>
      </c>
      <c r="G181" s="6" t="s">
        <v>49</v>
      </c>
      <c r="H181" s="20"/>
      <c r="I181" s="20"/>
      <c r="J181" s="20"/>
      <c r="K181" s="20"/>
      <c r="L181" s="20"/>
      <c r="M181" s="20"/>
      <c r="N181" s="20"/>
      <c r="O181" s="20"/>
      <c r="P181" s="20"/>
      <c r="Q181" s="20"/>
      <c r="R181" s="20"/>
      <c r="S181" s="20"/>
      <c r="T181" s="7">
        <f>T179</f>
        <v>0</v>
      </c>
      <c r="U181" s="7">
        <f>(U179)</f>
        <v>0</v>
      </c>
      <c r="V181" s="7"/>
      <c r="W181" s="7">
        <f>(W179)</f>
        <v>0</v>
      </c>
      <c r="X181" s="7">
        <f>(X179)</f>
        <v>0</v>
      </c>
      <c r="Y181" s="7">
        <f>(Y179)</f>
        <v>0</v>
      </c>
      <c r="Z181" s="7">
        <f>(Z179)</f>
        <v>0</v>
      </c>
      <c r="AA181" s="7">
        <f>(AA179)</f>
        <v>0</v>
      </c>
      <c r="AB181" s="19"/>
      <c r="AC181" s="7">
        <f>AC179</f>
        <v>0</v>
      </c>
      <c r="AD181" s="7">
        <f>AD179</f>
        <v>0</v>
      </c>
      <c r="AE181" s="7">
        <f>(AE179)</f>
        <v>0</v>
      </c>
      <c r="AF181" s="7"/>
      <c r="AG181" s="7">
        <f t="shared" si="142"/>
        <v>0</v>
      </c>
      <c r="AH181" s="7">
        <f>(H179-I179-T179)</f>
        <v>750</v>
      </c>
      <c r="AI181" s="7"/>
      <c r="AJ181" s="7">
        <f t="shared" si="134"/>
        <v>0</v>
      </c>
      <c r="AK181" s="7"/>
      <c r="AL181" s="7">
        <f t="shared" si="143"/>
        <v>750</v>
      </c>
      <c r="AM181" s="8">
        <v>0.01</v>
      </c>
      <c r="AN181" s="7">
        <f t="shared" si="144"/>
        <v>7.5</v>
      </c>
      <c r="AO181" s="7"/>
      <c r="AP181" s="7">
        <f t="shared" si="145"/>
        <v>7.5</v>
      </c>
      <c r="AQ181" s="8">
        <v>3.3300000000000003E-2</v>
      </c>
      <c r="AR181" s="17">
        <f t="shared" si="130"/>
        <v>0.24975000000000003</v>
      </c>
      <c r="AS181" s="7">
        <f t="shared" si="131"/>
        <v>7.2502500000000003</v>
      </c>
      <c r="AT181" s="7">
        <f>AT179</f>
        <v>0</v>
      </c>
      <c r="AU181" s="7">
        <f t="shared" si="132"/>
        <v>0</v>
      </c>
      <c r="AV181" s="7">
        <f t="shared" si="146"/>
        <v>7.2502500000000003</v>
      </c>
      <c r="AW181" s="7"/>
      <c r="AX181" s="7"/>
      <c r="AY181" s="7">
        <f t="shared" si="135"/>
        <v>7.2502500000000003</v>
      </c>
      <c r="AZ181" s="9"/>
    </row>
    <row r="182" spans="5:52" x14ac:dyDescent="0.2">
      <c r="E182" s="92" t="s">
        <v>101</v>
      </c>
      <c r="F182" s="61" t="s">
        <v>106</v>
      </c>
      <c r="G182" s="6" t="s">
        <v>50</v>
      </c>
      <c r="H182" s="20"/>
      <c r="I182" s="20"/>
      <c r="J182" s="20"/>
      <c r="K182" s="20"/>
      <c r="L182" s="20"/>
      <c r="M182" s="20"/>
      <c r="N182" s="20"/>
      <c r="O182" s="20"/>
      <c r="P182" s="20"/>
      <c r="Q182" s="20"/>
      <c r="R182" s="20"/>
      <c r="S182" s="20"/>
      <c r="T182" s="7">
        <f>T179</f>
        <v>0</v>
      </c>
      <c r="U182" s="7">
        <f>U179</f>
        <v>0</v>
      </c>
      <c r="V182" s="7">
        <f>(V181)</f>
        <v>0</v>
      </c>
      <c r="W182" s="7">
        <f t="shared" ref="W182:AE182" si="147">W179</f>
        <v>0</v>
      </c>
      <c r="X182" s="7">
        <f t="shared" si="147"/>
        <v>0</v>
      </c>
      <c r="Y182" s="7">
        <f t="shared" si="147"/>
        <v>0</v>
      </c>
      <c r="Z182" s="7">
        <f t="shared" si="147"/>
        <v>0</v>
      </c>
      <c r="AA182" s="7">
        <f t="shared" si="147"/>
        <v>0</v>
      </c>
      <c r="AB182" s="19"/>
      <c r="AC182" s="7">
        <f>AC179</f>
        <v>0</v>
      </c>
      <c r="AD182" s="7">
        <f>AD179</f>
        <v>0</v>
      </c>
      <c r="AE182" s="7">
        <f t="shared" si="147"/>
        <v>0</v>
      </c>
      <c r="AF182" s="7"/>
      <c r="AG182" s="7">
        <f t="shared" si="142"/>
        <v>0</v>
      </c>
      <c r="AH182" s="7">
        <f>(H179-I179-T179)</f>
        <v>750</v>
      </c>
      <c r="AI182" s="7"/>
      <c r="AJ182" s="7">
        <f t="shared" si="134"/>
        <v>0</v>
      </c>
      <c r="AK182" s="7"/>
      <c r="AL182" s="7">
        <f t="shared" si="143"/>
        <v>750</v>
      </c>
      <c r="AM182" s="8">
        <v>1E-3</v>
      </c>
      <c r="AN182" s="7">
        <f t="shared" si="144"/>
        <v>0.75</v>
      </c>
      <c r="AO182" s="7"/>
      <c r="AP182" s="7">
        <f t="shared" si="145"/>
        <v>0.75</v>
      </c>
      <c r="AQ182" s="8">
        <v>3.3300000000000003E-2</v>
      </c>
      <c r="AR182" s="17">
        <f t="shared" si="130"/>
        <v>2.4975000000000004E-2</v>
      </c>
      <c r="AS182" s="7">
        <f t="shared" si="131"/>
        <v>0.72502500000000003</v>
      </c>
      <c r="AT182" s="7">
        <f>AT179</f>
        <v>0</v>
      </c>
      <c r="AU182" s="7">
        <f t="shared" si="132"/>
        <v>0</v>
      </c>
      <c r="AV182" s="7">
        <f t="shared" si="146"/>
        <v>0.72502500000000003</v>
      </c>
      <c r="AW182" s="7"/>
      <c r="AX182" s="7"/>
      <c r="AY182" s="7">
        <f t="shared" si="135"/>
        <v>0.72502500000000003</v>
      </c>
      <c r="AZ182" s="9"/>
    </row>
    <row r="183" spans="5:52" x14ac:dyDescent="0.2">
      <c r="E183" s="93" t="s">
        <v>102</v>
      </c>
      <c r="F183" s="70" t="s">
        <v>107</v>
      </c>
      <c r="G183" s="22" t="s">
        <v>48</v>
      </c>
      <c r="H183" s="23">
        <v>500</v>
      </c>
      <c r="I183" s="23">
        <v>0</v>
      </c>
      <c r="J183" s="23"/>
      <c r="K183" s="23"/>
      <c r="L183" s="23"/>
      <c r="M183" s="23"/>
      <c r="N183" s="23"/>
      <c r="O183" s="23"/>
      <c r="P183" s="23"/>
      <c r="Q183" s="23"/>
      <c r="R183" s="23"/>
      <c r="S183" s="23"/>
      <c r="T183" s="23">
        <f>SUM(J183:R183)</f>
        <v>0</v>
      </c>
      <c r="U183" s="23"/>
      <c r="V183" s="23"/>
      <c r="W183" s="23"/>
      <c r="X183" s="23"/>
      <c r="Y183" s="23"/>
      <c r="Z183" s="23"/>
      <c r="AA183" s="23"/>
      <c r="AB183" s="19"/>
      <c r="AC183" s="23"/>
      <c r="AD183" s="23"/>
      <c r="AE183" s="23"/>
      <c r="AF183" s="23"/>
      <c r="AG183" s="23">
        <f t="shared" si="142"/>
        <v>0</v>
      </c>
      <c r="AH183" s="23">
        <f>(H183-I183-T183)</f>
        <v>500</v>
      </c>
      <c r="AI183" s="23"/>
      <c r="AJ183" s="23">
        <f t="shared" ref="AJ183:AJ190" si="148">(AG183)</f>
        <v>0</v>
      </c>
      <c r="AK183" s="23"/>
      <c r="AL183" s="23">
        <f t="shared" si="143"/>
        <v>500</v>
      </c>
      <c r="AM183" s="24">
        <v>2.9000000000000001E-2</v>
      </c>
      <c r="AN183" s="23">
        <f t="shared" si="144"/>
        <v>14.5</v>
      </c>
      <c r="AO183" s="23"/>
      <c r="AP183" s="23">
        <f t="shared" si="145"/>
        <v>14.5</v>
      </c>
      <c r="AQ183" s="24">
        <v>3.3300000000000003E-2</v>
      </c>
      <c r="AR183" s="17">
        <f t="shared" si="130"/>
        <v>0.48285000000000006</v>
      </c>
      <c r="AS183" s="23">
        <f t="shared" si="131"/>
        <v>14.017149999999999</v>
      </c>
      <c r="AT183" s="23"/>
      <c r="AU183" s="23">
        <f t="shared" si="132"/>
        <v>0</v>
      </c>
      <c r="AV183" s="23">
        <f t="shared" si="146"/>
        <v>14.017149999999999</v>
      </c>
      <c r="AW183" s="23"/>
      <c r="AX183" s="23"/>
      <c r="AY183" s="23">
        <f t="shared" si="135"/>
        <v>14.017149999999999</v>
      </c>
      <c r="AZ183" s="23">
        <f>SUM(AY183+AY184+AY185)</f>
        <v>38.184649999999998</v>
      </c>
    </row>
    <row r="184" spans="5:52" x14ac:dyDescent="0.2">
      <c r="E184" s="93" t="s">
        <v>102</v>
      </c>
      <c r="F184" s="61" t="s">
        <v>107</v>
      </c>
      <c r="G184" s="6" t="s">
        <v>51</v>
      </c>
      <c r="H184" s="20"/>
      <c r="I184" s="20"/>
      <c r="J184" s="20"/>
      <c r="K184" s="20"/>
      <c r="L184" s="20"/>
      <c r="M184" s="20"/>
      <c r="N184" s="20"/>
      <c r="O184" s="20"/>
      <c r="P184" s="20"/>
      <c r="Q184" s="20"/>
      <c r="R184" s="20"/>
      <c r="S184" s="20"/>
      <c r="T184" s="7">
        <f>(T183)</f>
        <v>0</v>
      </c>
      <c r="U184" s="7"/>
      <c r="V184" s="7"/>
      <c r="W184" s="7"/>
      <c r="X184" s="7"/>
      <c r="Y184" s="7"/>
      <c r="Z184" s="7"/>
      <c r="AA184" s="7"/>
      <c r="AB184" s="7"/>
      <c r="AC184" s="7"/>
      <c r="AD184" s="7"/>
      <c r="AE184" s="7"/>
      <c r="AF184" s="7"/>
      <c r="AG184" s="7">
        <f t="shared" si="142"/>
        <v>0</v>
      </c>
      <c r="AH184" s="7">
        <f>(H183-I183-T183)</f>
        <v>500</v>
      </c>
      <c r="AI184" s="7"/>
      <c r="AJ184" s="7">
        <f t="shared" si="148"/>
        <v>0</v>
      </c>
      <c r="AK184" s="7"/>
      <c r="AL184" s="7">
        <f t="shared" si="143"/>
        <v>500</v>
      </c>
      <c r="AM184" s="8">
        <v>0.04</v>
      </c>
      <c r="AN184" s="7">
        <f t="shared" si="144"/>
        <v>20</v>
      </c>
      <c r="AO184" s="7"/>
      <c r="AP184" s="7">
        <f t="shared" si="145"/>
        <v>20</v>
      </c>
      <c r="AQ184" s="8">
        <v>3.3300000000000003E-2</v>
      </c>
      <c r="AR184" s="17">
        <f t="shared" si="130"/>
        <v>0.66600000000000004</v>
      </c>
      <c r="AS184" s="7">
        <f t="shared" si="131"/>
        <v>19.334</v>
      </c>
      <c r="AT184" s="7">
        <f>(AT183)</f>
        <v>0</v>
      </c>
      <c r="AU184" s="7">
        <f t="shared" si="132"/>
        <v>0</v>
      </c>
      <c r="AV184" s="7">
        <f t="shared" si="146"/>
        <v>19.334</v>
      </c>
      <c r="AW184" s="7"/>
      <c r="AX184" s="7"/>
      <c r="AY184" s="7">
        <f t="shared" si="135"/>
        <v>19.334</v>
      </c>
      <c r="AZ184" s="9"/>
    </row>
    <row r="185" spans="5:52" x14ac:dyDescent="0.2">
      <c r="E185" s="93" t="s">
        <v>102</v>
      </c>
      <c r="F185" s="61" t="s">
        <v>107</v>
      </c>
      <c r="G185" s="6" t="s">
        <v>52</v>
      </c>
      <c r="H185" s="20"/>
      <c r="I185" s="20"/>
      <c r="J185" s="20"/>
      <c r="K185" s="20"/>
      <c r="L185" s="20"/>
      <c r="M185" s="20"/>
      <c r="N185" s="20"/>
      <c r="O185" s="20"/>
      <c r="P185" s="20"/>
      <c r="Q185" s="20"/>
      <c r="R185" s="20"/>
      <c r="S185" s="20"/>
      <c r="T185" s="7">
        <f>T183</f>
        <v>0</v>
      </c>
      <c r="U185" s="7"/>
      <c r="V185" s="7"/>
      <c r="W185" s="7"/>
      <c r="X185" s="7"/>
      <c r="Y185" s="7"/>
      <c r="Z185" s="7"/>
      <c r="AA185" s="7"/>
      <c r="AB185" s="7"/>
      <c r="AC185" s="7"/>
      <c r="AD185" s="7"/>
      <c r="AE185" s="7"/>
      <c r="AF185" s="7"/>
      <c r="AG185" s="7">
        <f t="shared" si="142"/>
        <v>0</v>
      </c>
      <c r="AH185" s="7">
        <f>(H183-I183-T183)</f>
        <v>500</v>
      </c>
      <c r="AI185" s="7"/>
      <c r="AJ185" s="7">
        <f t="shared" si="148"/>
        <v>0</v>
      </c>
      <c r="AK185" s="7"/>
      <c r="AL185" s="7">
        <f t="shared" si="143"/>
        <v>500</v>
      </c>
      <c r="AM185" s="8">
        <v>0.01</v>
      </c>
      <c r="AN185" s="7">
        <f t="shared" si="144"/>
        <v>5</v>
      </c>
      <c r="AO185" s="7"/>
      <c r="AP185" s="7">
        <f t="shared" si="145"/>
        <v>5</v>
      </c>
      <c r="AQ185" s="8">
        <v>3.3300000000000003E-2</v>
      </c>
      <c r="AR185" s="17">
        <f t="shared" si="130"/>
        <v>0.16650000000000001</v>
      </c>
      <c r="AS185" s="7">
        <f t="shared" si="131"/>
        <v>4.8334999999999999</v>
      </c>
      <c r="AT185" s="7">
        <f>AT183</f>
        <v>0</v>
      </c>
      <c r="AU185" s="7">
        <f t="shared" si="132"/>
        <v>0</v>
      </c>
      <c r="AV185" s="7">
        <f t="shared" si="146"/>
        <v>4.8334999999999999</v>
      </c>
      <c r="AW185" s="7"/>
      <c r="AX185" s="7"/>
      <c r="AY185" s="7">
        <f t="shared" si="135"/>
        <v>4.8334999999999999</v>
      </c>
      <c r="AZ185" s="9"/>
    </row>
    <row r="186" spans="5:52" x14ac:dyDescent="0.2">
      <c r="E186" s="92" t="s">
        <v>103</v>
      </c>
      <c r="F186" s="69" t="s">
        <v>105</v>
      </c>
      <c r="G186" s="4" t="s">
        <v>48</v>
      </c>
      <c r="H186" s="3">
        <v>800</v>
      </c>
      <c r="I186" s="3">
        <v>0</v>
      </c>
      <c r="J186" s="3"/>
      <c r="K186" s="3"/>
      <c r="L186" s="3"/>
      <c r="M186" s="3"/>
      <c r="N186" s="3"/>
      <c r="O186" s="3"/>
      <c r="P186" s="3"/>
      <c r="Q186" s="3"/>
      <c r="R186" s="3"/>
      <c r="S186" s="3"/>
      <c r="T186" s="3">
        <f>SUM(J186:R186)</f>
        <v>0</v>
      </c>
      <c r="U186" s="3"/>
      <c r="V186" s="3"/>
      <c r="W186" s="3"/>
      <c r="X186" s="3"/>
      <c r="Y186" s="3"/>
      <c r="Z186" s="3"/>
      <c r="AA186" s="3"/>
      <c r="AB186" s="19"/>
      <c r="AC186" s="3"/>
      <c r="AD186" s="3"/>
      <c r="AE186" s="3"/>
      <c r="AF186" s="3"/>
      <c r="AG186" s="3">
        <f t="shared" si="142"/>
        <v>0</v>
      </c>
      <c r="AH186" s="3">
        <f>(H186-I186-T186)</f>
        <v>800</v>
      </c>
      <c r="AI186" s="3"/>
      <c r="AJ186" s="3">
        <f t="shared" si="148"/>
        <v>0</v>
      </c>
      <c r="AK186" s="3"/>
      <c r="AL186" s="3">
        <f t="shared" si="143"/>
        <v>800</v>
      </c>
      <c r="AM186" s="5">
        <v>2.9000000000000001E-2</v>
      </c>
      <c r="AN186" s="3">
        <f t="shared" si="144"/>
        <v>23.200000000000003</v>
      </c>
      <c r="AO186" s="3"/>
      <c r="AP186" s="3">
        <f t="shared" si="145"/>
        <v>23.200000000000003</v>
      </c>
      <c r="AQ186" s="5">
        <v>3.3300000000000003E-2</v>
      </c>
      <c r="AR186" s="17">
        <f t="shared" si="130"/>
        <v>0.77256000000000014</v>
      </c>
      <c r="AS186" s="3">
        <f t="shared" si="131"/>
        <v>22.427440000000004</v>
      </c>
      <c r="AT186" s="3"/>
      <c r="AU186" s="3">
        <f t="shared" si="132"/>
        <v>0</v>
      </c>
      <c r="AV186" s="3">
        <f t="shared" si="146"/>
        <v>22.427440000000004</v>
      </c>
      <c r="AW186" s="3"/>
      <c r="AX186" s="3"/>
      <c r="AY186" s="3">
        <f t="shared" si="135"/>
        <v>22.427440000000004</v>
      </c>
      <c r="AZ186" s="3">
        <f>SUM(AY186+AY187+AY188+AY189+AY190)</f>
        <v>57.035300000000007</v>
      </c>
    </row>
    <row r="187" spans="5:52" x14ac:dyDescent="0.2">
      <c r="E187" s="92" t="s">
        <v>103</v>
      </c>
      <c r="F187" s="61" t="s">
        <v>105</v>
      </c>
      <c r="G187" s="6" t="s">
        <v>51</v>
      </c>
      <c r="H187" s="20"/>
      <c r="I187" s="20"/>
      <c r="J187" s="20"/>
      <c r="K187" s="20"/>
      <c r="L187" s="20"/>
      <c r="M187" s="20"/>
      <c r="N187" s="20"/>
      <c r="O187" s="20"/>
      <c r="P187" s="20"/>
      <c r="Q187" s="20"/>
      <c r="R187" s="20"/>
      <c r="S187" s="20"/>
      <c r="T187" s="7">
        <f>(T186)</f>
        <v>0</v>
      </c>
      <c r="U187" s="7"/>
      <c r="V187" s="7"/>
      <c r="W187" s="7"/>
      <c r="X187" s="7"/>
      <c r="Y187" s="7"/>
      <c r="Z187" s="7"/>
      <c r="AA187" s="7"/>
      <c r="AB187" s="7"/>
      <c r="AC187" s="7"/>
      <c r="AD187" s="7"/>
      <c r="AE187" s="7"/>
      <c r="AF187" s="7"/>
      <c r="AG187" s="7">
        <f>SUM(U187:AE187)</f>
        <v>0</v>
      </c>
      <c r="AH187" s="7">
        <f>(H186-I186-T186)</f>
        <v>800</v>
      </c>
      <c r="AI187" s="7"/>
      <c r="AJ187" s="7">
        <f t="shared" si="148"/>
        <v>0</v>
      </c>
      <c r="AK187" s="7"/>
      <c r="AL187" s="7">
        <f>(AH187-AI187-AJ187-AK187)</f>
        <v>800</v>
      </c>
      <c r="AM187" s="8">
        <v>0.01</v>
      </c>
      <c r="AN187" s="7">
        <f>AL187*AM187</f>
        <v>8</v>
      </c>
      <c r="AO187" s="7"/>
      <c r="AP187" s="7">
        <f>(AN187+AO187)</f>
        <v>8</v>
      </c>
      <c r="AQ187" s="8">
        <v>3.3300000000000003E-2</v>
      </c>
      <c r="AR187" s="17">
        <f t="shared" si="130"/>
        <v>0.26640000000000003</v>
      </c>
      <c r="AS187" s="7">
        <f t="shared" si="131"/>
        <v>7.7336</v>
      </c>
      <c r="AT187" s="7">
        <f>(AT186)</f>
        <v>0</v>
      </c>
      <c r="AU187" s="7">
        <f t="shared" si="132"/>
        <v>0</v>
      </c>
      <c r="AV187" s="7">
        <f>(AS187+AU187)</f>
        <v>7.7336</v>
      </c>
      <c r="AW187" s="7"/>
      <c r="AX187" s="7"/>
      <c r="AY187" s="7">
        <f t="shared" si="135"/>
        <v>7.7336</v>
      </c>
      <c r="AZ187" s="9"/>
    </row>
    <row r="188" spans="5:52" x14ac:dyDescent="0.2">
      <c r="E188" s="92" t="s">
        <v>103</v>
      </c>
      <c r="F188" s="61" t="s">
        <v>105</v>
      </c>
      <c r="G188" s="6" t="s">
        <v>52</v>
      </c>
      <c r="H188" s="20"/>
      <c r="I188" s="20"/>
      <c r="J188" s="20"/>
      <c r="K188" s="20"/>
      <c r="L188" s="20"/>
      <c r="M188" s="20"/>
      <c r="N188" s="20"/>
      <c r="O188" s="20"/>
      <c r="P188" s="20"/>
      <c r="Q188" s="20"/>
      <c r="R188" s="20"/>
      <c r="S188" s="20"/>
      <c r="T188" s="7">
        <f>(T186)</f>
        <v>0</v>
      </c>
      <c r="U188" s="7"/>
      <c r="V188" s="7"/>
      <c r="W188" s="7"/>
      <c r="X188" s="7"/>
      <c r="Y188" s="7"/>
      <c r="Z188" s="7"/>
      <c r="AA188" s="7"/>
      <c r="AB188" s="7"/>
      <c r="AC188" s="7"/>
      <c r="AD188" s="7"/>
      <c r="AE188" s="7"/>
      <c r="AF188" s="7"/>
      <c r="AG188" s="7">
        <f t="shared" si="142"/>
        <v>0</v>
      </c>
      <c r="AH188" s="7">
        <f>(H186-I186-T186)</f>
        <v>800</v>
      </c>
      <c r="AI188" s="7"/>
      <c r="AJ188" s="7">
        <f t="shared" si="148"/>
        <v>0</v>
      </c>
      <c r="AK188" s="7"/>
      <c r="AL188" s="7">
        <f t="shared" si="143"/>
        <v>800</v>
      </c>
      <c r="AM188" s="8">
        <v>0.02</v>
      </c>
      <c r="AN188" s="7">
        <f t="shared" si="144"/>
        <v>16</v>
      </c>
      <c r="AO188" s="7"/>
      <c r="AP188" s="7">
        <f t="shared" si="145"/>
        <v>16</v>
      </c>
      <c r="AQ188" s="8">
        <v>3.3300000000000003E-2</v>
      </c>
      <c r="AR188" s="17">
        <f t="shared" si="130"/>
        <v>0.53280000000000005</v>
      </c>
      <c r="AS188" s="7">
        <f t="shared" si="131"/>
        <v>15.4672</v>
      </c>
      <c r="AT188" s="7">
        <f>(AT186)</f>
        <v>0</v>
      </c>
      <c r="AU188" s="7">
        <f t="shared" si="132"/>
        <v>0</v>
      </c>
      <c r="AV188" s="7">
        <f t="shared" si="146"/>
        <v>15.4672</v>
      </c>
      <c r="AW188" s="7"/>
      <c r="AX188" s="7"/>
      <c r="AY188" s="7">
        <f t="shared" si="135"/>
        <v>15.4672</v>
      </c>
      <c r="AZ188" s="9"/>
    </row>
    <row r="189" spans="5:52" x14ac:dyDescent="0.2">
      <c r="E189" s="92" t="s">
        <v>103</v>
      </c>
      <c r="F189" s="61" t="s">
        <v>105</v>
      </c>
      <c r="G189" s="6" t="s">
        <v>91</v>
      </c>
      <c r="H189" s="20"/>
      <c r="I189" s="20"/>
      <c r="J189" s="20"/>
      <c r="K189" s="20"/>
      <c r="L189" s="20"/>
      <c r="M189" s="20"/>
      <c r="N189" s="20"/>
      <c r="O189" s="20"/>
      <c r="P189" s="20"/>
      <c r="Q189" s="20"/>
      <c r="R189" s="20"/>
      <c r="S189" s="20"/>
      <c r="T189" s="7">
        <f>T186</f>
        <v>0</v>
      </c>
      <c r="U189" s="7">
        <f t="shared" ref="U189:AE189" si="149">U188</f>
        <v>0</v>
      </c>
      <c r="V189" s="7">
        <f t="shared" si="149"/>
        <v>0</v>
      </c>
      <c r="W189" s="7">
        <f t="shared" si="149"/>
        <v>0</v>
      </c>
      <c r="X189" s="7">
        <f t="shared" si="149"/>
        <v>0</v>
      </c>
      <c r="Y189" s="7">
        <f t="shared" si="149"/>
        <v>0</v>
      </c>
      <c r="Z189" s="7">
        <f t="shared" si="149"/>
        <v>0</v>
      </c>
      <c r="AA189" s="7">
        <f t="shared" si="149"/>
        <v>0</v>
      </c>
      <c r="AB189" s="7">
        <f t="shared" si="149"/>
        <v>0</v>
      </c>
      <c r="AC189" s="7">
        <f t="shared" si="149"/>
        <v>0</v>
      </c>
      <c r="AD189" s="7"/>
      <c r="AE189" s="7">
        <f t="shared" si="149"/>
        <v>0</v>
      </c>
      <c r="AF189" s="7"/>
      <c r="AG189" s="7">
        <f t="shared" si="142"/>
        <v>0</v>
      </c>
      <c r="AH189" s="7">
        <f>(H186-I186-T186)</f>
        <v>800</v>
      </c>
      <c r="AI189" s="7"/>
      <c r="AJ189" s="7">
        <f t="shared" si="148"/>
        <v>0</v>
      </c>
      <c r="AK189" s="7"/>
      <c r="AL189" s="7">
        <f t="shared" si="143"/>
        <v>800</v>
      </c>
      <c r="AM189" s="8">
        <v>7.4999999999999997E-3</v>
      </c>
      <c r="AN189" s="7">
        <f t="shared" si="144"/>
        <v>6</v>
      </c>
      <c r="AO189" s="7"/>
      <c r="AP189" s="7">
        <f t="shared" si="145"/>
        <v>6</v>
      </c>
      <c r="AQ189" s="8">
        <v>3.3300000000000003E-2</v>
      </c>
      <c r="AR189" s="17">
        <f t="shared" si="130"/>
        <v>0.19980000000000003</v>
      </c>
      <c r="AS189" s="7">
        <f t="shared" si="131"/>
        <v>5.8002000000000002</v>
      </c>
      <c r="AT189" s="7">
        <f>AT186</f>
        <v>0</v>
      </c>
      <c r="AU189" s="7">
        <f t="shared" si="132"/>
        <v>0</v>
      </c>
      <c r="AV189" s="7">
        <f t="shared" si="146"/>
        <v>5.8002000000000002</v>
      </c>
      <c r="AW189" s="7"/>
      <c r="AX189" s="7"/>
      <c r="AY189" s="7">
        <f t="shared" si="135"/>
        <v>5.8002000000000002</v>
      </c>
      <c r="AZ189" s="9"/>
    </row>
    <row r="190" spans="5:52" x14ac:dyDescent="0.2">
      <c r="E190" s="92" t="s">
        <v>103</v>
      </c>
      <c r="F190" s="61" t="s">
        <v>105</v>
      </c>
      <c r="G190" s="6" t="s">
        <v>92</v>
      </c>
      <c r="H190" s="20"/>
      <c r="I190" s="20"/>
      <c r="J190" s="20"/>
      <c r="K190" s="20"/>
      <c r="L190" s="20"/>
      <c r="M190" s="20"/>
      <c r="N190" s="20"/>
      <c r="O190" s="20"/>
      <c r="P190" s="20"/>
      <c r="Q190" s="20"/>
      <c r="R190" s="20"/>
      <c r="S190" s="20"/>
      <c r="T190" s="7">
        <f>T186</f>
        <v>0</v>
      </c>
      <c r="U190" s="7"/>
      <c r="V190" s="7"/>
      <c r="W190" s="7"/>
      <c r="X190" s="7"/>
      <c r="Y190" s="7"/>
      <c r="Z190" s="7"/>
      <c r="AA190" s="7"/>
      <c r="AB190" s="7"/>
      <c r="AC190" s="7"/>
      <c r="AD190" s="7"/>
      <c r="AE190" s="7"/>
      <c r="AF190" s="7"/>
      <c r="AG190" s="7">
        <f t="shared" si="142"/>
        <v>0</v>
      </c>
      <c r="AH190" s="7">
        <f>(H186-I186-T186)</f>
        <v>800</v>
      </c>
      <c r="AI190" s="7"/>
      <c r="AJ190" s="7">
        <f t="shared" si="148"/>
        <v>0</v>
      </c>
      <c r="AK190" s="7"/>
      <c r="AL190" s="7">
        <f t="shared" si="143"/>
        <v>800</v>
      </c>
      <c r="AM190" s="8">
        <v>7.2500000000000004E-3</v>
      </c>
      <c r="AN190" s="7">
        <f t="shared" si="144"/>
        <v>5.8000000000000007</v>
      </c>
      <c r="AO190" s="7"/>
      <c r="AP190" s="7">
        <f t="shared" si="145"/>
        <v>5.8000000000000007</v>
      </c>
      <c r="AQ190" s="8">
        <v>3.3300000000000003E-2</v>
      </c>
      <c r="AR190" s="17">
        <f t="shared" si="130"/>
        <v>0.19314000000000003</v>
      </c>
      <c r="AS190" s="7">
        <f t="shared" si="131"/>
        <v>5.6068600000000011</v>
      </c>
      <c r="AT190" s="7">
        <f>AT186</f>
        <v>0</v>
      </c>
      <c r="AU190" s="7">
        <f t="shared" si="132"/>
        <v>0</v>
      </c>
      <c r="AV190" s="7">
        <f t="shared" si="146"/>
        <v>5.6068600000000011</v>
      </c>
      <c r="AW190" s="7"/>
      <c r="AX190" s="7"/>
      <c r="AY190" s="7">
        <f t="shared" si="135"/>
        <v>5.6068600000000011</v>
      </c>
      <c r="AZ190" s="9"/>
    </row>
    <row r="191" spans="5:52" x14ac:dyDescent="0.2">
      <c r="E191" s="93" t="s">
        <v>111</v>
      </c>
      <c r="F191" s="70" t="s">
        <v>110</v>
      </c>
      <c r="G191" s="22" t="s">
        <v>48</v>
      </c>
      <c r="H191" s="23">
        <v>600</v>
      </c>
      <c r="I191" s="23">
        <v>0</v>
      </c>
      <c r="J191" s="23"/>
      <c r="K191" s="23"/>
      <c r="L191" s="23"/>
      <c r="M191" s="23"/>
      <c r="N191" s="23"/>
      <c r="O191" s="23"/>
      <c r="P191" s="23"/>
      <c r="Q191" s="23"/>
      <c r="R191" s="23"/>
      <c r="S191" s="23"/>
      <c r="T191" s="23">
        <f>SUM(J191:R191)</f>
        <v>0</v>
      </c>
      <c r="U191" s="23"/>
      <c r="V191" s="23"/>
      <c r="W191" s="23"/>
      <c r="X191" s="23"/>
      <c r="Y191" s="23"/>
      <c r="Z191" s="23"/>
      <c r="AA191" s="23"/>
      <c r="AB191" s="19"/>
      <c r="AC191" s="23"/>
      <c r="AD191" s="23"/>
      <c r="AE191" s="23"/>
      <c r="AF191" s="23"/>
      <c r="AG191" s="23">
        <f t="shared" si="142"/>
        <v>0</v>
      </c>
      <c r="AH191" s="23">
        <f>(H191-I191-T191)</f>
        <v>600</v>
      </c>
      <c r="AI191" s="23"/>
      <c r="AJ191" s="23">
        <f>(AG191)</f>
        <v>0</v>
      </c>
      <c r="AK191" s="23"/>
      <c r="AL191" s="23">
        <f>(AH191-AI191-AJ191-AK191)</f>
        <v>600</v>
      </c>
      <c r="AM191" s="24">
        <v>2.9000000000000001E-2</v>
      </c>
      <c r="AN191" s="23">
        <f>AL191*AM191</f>
        <v>17.400000000000002</v>
      </c>
      <c r="AO191" s="23"/>
      <c r="AP191" s="23">
        <f>(AN191+AO191)</f>
        <v>17.400000000000002</v>
      </c>
      <c r="AQ191" s="24">
        <v>3.3300000000000003E-2</v>
      </c>
      <c r="AR191" s="17">
        <f t="shared" si="130"/>
        <v>0.57942000000000016</v>
      </c>
      <c r="AS191" s="23">
        <f t="shared" si="131"/>
        <v>16.820580000000003</v>
      </c>
      <c r="AT191" s="23"/>
      <c r="AU191" s="23">
        <f t="shared" si="132"/>
        <v>0</v>
      </c>
      <c r="AV191" s="23">
        <f>(AS191+AU191)</f>
        <v>16.820580000000003</v>
      </c>
      <c r="AW191" s="23"/>
      <c r="AX191" s="23"/>
      <c r="AY191" s="23">
        <f t="shared" si="135"/>
        <v>16.820580000000003</v>
      </c>
      <c r="AZ191" s="23">
        <f>SUM(AY191+AY192+AY193)</f>
        <v>23.200800000000005</v>
      </c>
    </row>
    <row r="192" spans="5:52" x14ac:dyDescent="0.2">
      <c r="E192" s="93" t="s">
        <v>111</v>
      </c>
      <c r="F192" s="61" t="s">
        <v>110</v>
      </c>
      <c r="G192" s="6" t="s">
        <v>49</v>
      </c>
      <c r="H192" s="20"/>
      <c r="I192" s="20"/>
      <c r="J192" s="20"/>
      <c r="K192" s="20"/>
      <c r="L192" s="20"/>
      <c r="M192" s="20"/>
      <c r="N192" s="20"/>
      <c r="O192" s="20"/>
      <c r="P192" s="20"/>
      <c r="Q192" s="20"/>
      <c r="R192" s="20"/>
      <c r="S192" s="20"/>
      <c r="T192" s="7">
        <f>T191</f>
        <v>0</v>
      </c>
      <c r="U192" s="7">
        <f>(U191)</f>
        <v>0</v>
      </c>
      <c r="V192" s="7"/>
      <c r="W192" s="7">
        <f>(W191)</f>
        <v>0</v>
      </c>
      <c r="X192" s="7">
        <f>(X191)</f>
        <v>0</v>
      </c>
      <c r="Y192" s="7">
        <f>(Y191)</f>
        <v>0</v>
      </c>
      <c r="Z192" s="7">
        <f>(Z191)</f>
        <v>0</v>
      </c>
      <c r="AA192" s="7">
        <f>(AA191)</f>
        <v>0</v>
      </c>
      <c r="AB192" s="19"/>
      <c r="AC192" s="7">
        <f>AC191</f>
        <v>0</v>
      </c>
      <c r="AD192" s="7">
        <f>AD191</f>
        <v>0</v>
      </c>
      <c r="AE192" s="7">
        <f>AE191</f>
        <v>0</v>
      </c>
      <c r="AF192" s="7"/>
      <c r="AG192" s="7">
        <f t="shared" si="142"/>
        <v>0</v>
      </c>
      <c r="AH192" s="7">
        <f>(H191-I191-T191)</f>
        <v>600</v>
      </c>
      <c r="AI192" s="7"/>
      <c r="AJ192" s="7">
        <f>(AG192)</f>
        <v>0</v>
      </c>
      <c r="AK192" s="7"/>
      <c r="AL192" s="7">
        <f>(AH192-AI192-AJ192-AK192)</f>
        <v>600</v>
      </c>
      <c r="AM192" s="8">
        <v>0.01</v>
      </c>
      <c r="AN192" s="7">
        <f>AL192*AM192</f>
        <v>6</v>
      </c>
      <c r="AO192" s="7"/>
      <c r="AP192" s="7">
        <f>(AN192+AO192)</f>
        <v>6</v>
      </c>
      <c r="AQ192" s="8">
        <v>3.3300000000000003E-2</v>
      </c>
      <c r="AR192" s="17">
        <f t="shared" ref="AR192:AR223" si="150">(AP192*AQ192)</f>
        <v>0.19980000000000003</v>
      </c>
      <c r="AS192" s="7">
        <f t="shared" ref="AS192:AS223" si="151">(AP192-AR192)</f>
        <v>5.8002000000000002</v>
      </c>
      <c r="AT192" s="7">
        <f>AT191</f>
        <v>0</v>
      </c>
      <c r="AU192" s="7">
        <f t="shared" ref="AU192:AU223" si="152">(AT192*AM192)</f>
        <v>0</v>
      </c>
      <c r="AV192" s="7">
        <f>(AS192+AU192)</f>
        <v>5.8002000000000002</v>
      </c>
      <c r="AW192" s="7"/>
      <c r="AX192" s="7"/>
      <c r="AY192" s="7">
        <f t="shared" si="135"/>
        <v>5.8002000000000002</v>
      </c>
      <c r="AZ192" s="9"/>
    </row>
    <row r="193" spans="5:52" x14ac:dyDescent="0.2">
      <c r="E193" s="93" t="s">
        <v>111</v>
      </c>
      <c r="F193" s="61" t="s">
        <v>110</v>
      </c>
      <c r="G193" s="6" t="s">
        <v>50</v>
      </c>
      <c r="H193" s="20"/>
      <c r="I193" s="20"/>
      <c r="J193" s="20"/>
      <c r="K193" s="20"/>
      <c r="L193" s="20"/>
      <c r="M193" s="20"/>
      <c r="N193" s="20"/>
      <c r="O193" s="20"/>
      <c r="P193" s="20"/>
      <c r="Q193" s="20"/>
      <c r="R193" s="20"/>
      <c r="S193" s="20"/>
      <c r="T193" s="7">
        <f>T191</f>
        <v>0</v>
      </c>
      <c r="U193" s="7">
        <f>U191</f>
        <v>0</v>
      </c>
      <c r="V193" s="7">
        <f>V192</f>
        <v>0</v>
      </c>
      <c r="W193" s="7">
        <f>W191</f>
        <v>0</v>
      </c>
      <c r="X193" s="7">
        <f>X191</f>
        <v>0</v>
      </c>
      <c r="Y193" s="7">
        <f>Y191</f>
        <v>0</v>
      </c>
      <c r="Z193" s="7">
        <f>Z191</f>
        <v>0</v>
      </c>
      <c r="AA193" s="7">
        <f>AA191</f>
        <v>0</v>
      </c>
      <c r="AB193" s="19"/>
      <c r="AC193" s="7">
        <f>AC191</f>
        <v>0</v>
      </c>
      <c r="AD193" s="7">
        <f>AD191</f>
        <v>0</v>
      </c>
      <c r="AE193" s="7">
        <f>AE192</f>
        <v>0</v>
      </c>
      <c r="AF193" s="7"/>
      <c r="AG193" s="7">
        <f t="shared" si="142"/>
        <v>0</v>
      </c>
      <c r="AH193" s="7">
        <f>(H191-I191-T191)</f>
        <v>600</v>
      </c>
      <c r="AI193" s="7"/>
      <c r="AJ193" s="7">
        <f>(AG193)</f>
        <v>0</v>
      </c>
      <c r="AK193" s="7"/>
      <c r="AL193" s="7">
        <f>(AH193-AI193-AJ193-AK193)</f>
        <v>600</v>
      </c>
      <c r="AM193" s="8">
        <v>1E-3</v>
      </c>
      <c r="AN193" s="7">
        <f>AL193*AM193</f>
        <v>0.6</v>
      </c>
      <c r="AO193" s="7"/>
      <c r="AP193" s="7">
        <f>(AN193+AO193)</f>
        <v>0.6</v>
      </c>
      <c r="AQ193" s="8">
        <v>3.3300000000000003E-2</v>
      </c>
      <c r="AR193" s="17">
        <f t="shared" si="150"/>
        <v>1.9980000000000001E-2</v>
      </c>
      <c r="AS193" s="7">
        <f t="shared" si="151"/>
        <v>0.58001999999999998</v>
      </c>
      <c r="AT193" s="7">
        <f>AT191</f>
        <v>0</v>
      </c>
      <c r="AU193" s="7">
        <f t="shared" si="152"/>
        <v>0</v>
      </c>
      <c r="AV193" s="7">
        <f>(AS193+AU193)</f>
        <v>0.58001999999999998</v>
      </c>
      <c r="AW193" s="7"/>
      <c r="AX193" s="7"/>
      <c r="AY193" s="7">
        <f t="shared" si="135"/>
        <v>0.58001999999999998</v>
      </c>
      <c r="AZ193" s="9"/>
    </row>
    <row r="194" spans="5:52" x14ac:dyDescent="0.2">
      <c r="E194" s="92" t="s">
        <v>93</v>
      </c>
      <c r="F194" s="69" t="s">
        <v>94</v>
      </c>
      <c r="G194" s="4" t="s">
        <v>48</v>
      </c>
      <c r="H194" s="3">
        <v>600</v>
      </c>
      <c r="I194" s="3">
        <v>0</v>
      </c>
      <c r="J194" s="3"/>
      <c r="K194" s="3"/>
      <c r="L194" s="3"/>
      <c r="M194" s="3"/>
      <c r="N194" s="3"/>
      <c r="O194" s="3"/>
      <c r="P194" s="3"/>
      <c r="Q194" s="3"/>
      <c r="R194" s="3"/>
      <c r="S194" s="3"/>
      <c r="T194" s="3">
        <f>SUM(J194:R194)</f>
        <v>0</v>
      </c>
      <c r="U194" s="3"/>
      <c r="V194" s="3"/>
      <c r="W194" s="3"/>
      <c r="X194" s="3"/>
      <c r="Y194" s="3"/>
      <c r="Z194" s="3"/>
      <c r="AA194" s="3"/>
      <c r="AB194" s="19"/>
      <c r="AC194" s="3"/>
      <c r="AD194" s="3"/>
      <c r="AE194" s="3"/>
      <c r="AF194" s="3"/>
      <c r="AG194" s="3">
        <f>SUM(U194:AE194)</f>
        <v>0</v>
      </c>
      <c r="AH194" s="3">
        <f>(H194-I194-T194)</f>
        <v>600</v>
      </c>
      <c r="AI194" s="3"/>
      <c r="AJ194" s="3">
        <f>(AG194)</f>
        <v>0</v>
      </c>
      <c r="AK194" s="3"/>
      <c r="AL194" s="3">
        <f>(AH194-AI194-AJ194-AK194)</f>
        <v>600</v>
      </c>
      <c r="AM194" s="5">
        <v>2.9000000000000001E-2</v>
      </c>
      <c r="AN194" s="3">
        <f>AL194*AM194</f>
        <v>17.400000000000002</v>
      </c>
      <c r="AO194" s="3"/>
      <c r="AP194" s="3">
        <f>(AN194+AO194)</f>
        <v>17.400000000000002</v>
      </c>
      <c r="AQ194" s="5">
        <v>3.3300000000000003E-2</v>
      </c>
      <c r="AR194" s="17">
        <f t="shared" si="150"/>
        <v>0.57942000000000016</v>
      </c>
      <c r="AS194" s="3">
        <f t="shared" si="151"/>
        <v>16.820580000000003</v>
      </c>
      <c r="AT194" s="3"/>
      <c r="AU194" s="3">
        <f t="shared" si="152"/>
        <v>0</v>
      </c>
      <c r="AV194" s="3">
        <f>(AS194+AU194)</f>
        <v>16.820580000000003</v>
      </c>
      <c r="AW194" s="3"/>
      <c r="AX194" s="3"/>
      <c r="AY194" s="3">
        <f>(AV194+AW194+AX194)</f>
        <v>16.820580000000003</v>
      </c>
      <c r="AZ194" s="3">
        <f>SUM(AY194+AY195+AY196+AY197+AY198)</f>
        <v>29.001000000000005</v>
      </c>
    </row>
    <row r="195" spans="5:52" x14ac:dyDescent="0.2">
      <c r="E195" s="92" t="s">
        <v>93</v>
      </c>
      <c r="F195" s="61" t="s">
        <v>94</v>
      </c>
      <c r="G195" s="6" t="s">
        <v>90</v>
      </c>
      <c r="H195" s="20"/>
      <c r="I195" s="20"/>
      <c r="J195" s="20"/>
      <c r="K195" s="20"/>
      <c r="L195" s="20"/>
      <c r="M195" s="20"/>
      <c r="N195" s="20"/>
      <c r="O195" s="20"/>
      <c r="P195" s="20"/>
      <c r="Q195" s="20"/>
      <c r="R195" s="20"/>
      <c r="S195" s="20"/>
      <c r="T195" s="7">
        <f>(T194)</f>
        <v>0</v>
      </c>
      <c r="U195" s="7"/>
      <c r="V195" s="7"/>
      <c r="W195" s="7"/>
      <c r="X195" s="7"/>
      <c r="Y195" s="7"/>
      <c r="Z195" s="7"/>
      <c r="AA195" s="7"/>
      <c r="AB195" s="7"/>
      <c r="AC195" s="7"/>
      <c r="AD195" s="7"/>
      <c r="AE195" s="7"/>
      <c r="AF195" s="7"/>
      <c r="AG195" s="7">
        <f>SUM(U195:AE195)</f>
        <v>0</v>
      </c>
      <c r="AH195" s="7">
        <f>(H194-I194-T194)</f>
        <v>600</v>
      </c>
      <c r="AI195" s="7"/>
      <c r="AJ195" s="7">
        <f t="shared" ref="AJ195:AJ210" si="153">(AG195)</f>
        <v>0</v>
      </c>
      <c r="AK195" s="7"/>
      <c r="AL195" s="7">
        <f t="shared" ref="AL195:AL220" si="154">(AH195-AI195-AJ195-AK195)</f>
        <v>600</v>
      </c>
      <c r="AM195" s="8">
        <v>5.0000000000000001E-3</v>
      </c>
      <c r="AN195" s="7">
        <f t="shared" ref="AN195:AN220" si="155">AL195*AM195</f>
        <v>3</v>
      </c>
      <c r="AO195" s="7"/>
      <c r="AP195" s="7">
        <f t="shared" ref="AP195:AP220" si="156">(AN195+AO195)</f>
        <v>3</v>
      </c>
      <c r="AQ195" s="8">
        <v>3.3300000000000003E-2</v>
      </c>
      <c r="AR195" s="17">
        <f t="shared" si="150"/>
        <v>9.9900000000000017E-2</v>
      </c>
      <c r="AS195" s="7">
        <f t="shared" si="151"/>
        <v>2.9001000000000001</v>
      </c>
      <c r="AT195" s="7">
        <f>(AT194)</f>
        <v>0</v>
      </c>
      <c r="AU195" s="7">
        <f t="shared" si="152"/>
        <v>0</v>
      </c>
      <c r="AV195" s="7">
        <f t="shared" ref="AV195:AV220" si="157">(AS195+AU195)</f>
        <v>2.9001000000000001</v>
      </c>
      <c r="AW195" s="7"/>
      <c r="AX195" s="7"/>
      <c r="AY195" s="7">
        <f t="shared" ref="AY195:AY227" si="158">(AV195+AW195+AX195)</f>
        <v>2.9001000000000001</v>
      </c>
      <c r="AZ195" s="9"/>
    </row>
    <row r="196" spans="5:52" x14ac:dyDescent="0.2">
      <c r="E196" s="92" t="s">
        <v>93</v>
      </c>
      <c r="F196" s="61" t="s">
        <v>94</v>
      </c>
      <c r="G196" s="6" t="s">
        <v>52</v>
      </c>
      <c r="H196" s="20"/>
      <c r="I196" s="20"/>
      <c r="J196" s="20"/>
      <c r="K196" s="20"/>
      <c r="L196" s="20"/>
      <c r="M196" s="20"/>
      <c r="N196" s="20"/>
      <c r="O196" s="20"/>
      <c r="P196" s="20"/>
      <c r="Q196" s="20"/>
      <c r="R196" s="20"/>
      <c r="S196" s="20"/>
      <c r="T196" s="7">
        <f>T194</f>
        <v>0</v>
      </c>
      <c r="U196" s="7"/>
      <c r="V196" s="7"/>
      <c r="W196" s="7"/>
      <c r="X196" s="7"/>
      <c r="Y196" s="7"/>
      <c r="Z196" s="7"/>
      <c r="AA196" s="7"/>
      <c r="AB196" s="7"/>
      <c r="AC196" s="7"/>
      <c r="AD196" s="7"/>
      <c r="AE196" s="7"/>
      <c r="AF196" s="7"/>
      <c r="AG196" s="7">
        <f>SUM(U196:AE196)</f>
        <v>0</v>
      </c>
      <c r="AH196" s="7">
        <f>(H194-I194-T194)</f>
        <v>600</v>
      </c>
      <c r="AI196" s="7"/>
      <c r="AJ196" s="7">
        <f t="shared" si="153"/>
        <v>0</v>
      </c>
      <c r="AK196" s="7"/>
      <c r="AL196" s="7">
        <f t="shared" si="154"/>
        <v>600</v>
      </c>
      <c r="AM196" s="8">
        <v>5.0000000000000001E-3</v>
      </c>
      <c r="AN196" s="7">
        <f t="shared" si="155"/>
        <v>3</v>
      </c>
      <c r="AO196" s="7"/>
      <c r="AP196" s="7">
        <f t="shared" si="156"/>
        <v>3</v>
      </c>
      <c r="AQ196" s="8">
        <v>3.3300000000000003E-2</v>
      </c>
      <c r="AR196" s="17">
        <f t="shared" si="150"/>
        <v>9.9900000000000017E-2</v>
      </c>
      <c r="AS196" s="7">
        <f t="shared" si="151"/>
        <v>2.9001000000000001</v>
      </c>
      <c r="AT196" s="7">
        <f>AT194</f>
        <v>0</v>
      </c>
      <c r="AU196" s="7">
        <f t="shared" si="152"/>
        <v>0</v>
      </c>
      <c r="AV196" s="7">
        <f t="shared" si="157"/>
        <v>2.9001000000000001</v>
      </c>
      <c r="AW196" s="7"/>
      <c r="AX196" s="7"/>
      <c r="AY196" s="7">
        <f t="shared" si="158"/>
        <v>2.9001000000000001</v>
      </c>
      <c r="AZ196" s="9"/>
    </row>
    <row r="197" spans="5:52" x14ac:dyDescent="0.2">
      <c r="E197" s="92" t="s">
        <v>93</v>
      </c>
      <c r="F197" s="61" t="s">
        <v>94</v>
      </c>
      <c r="G197" s="6" t="s">
        <v>49</v>
      </c>
      <c r="H197" s="20"/>
      <c r="I197" s="20"/>
      <c r="J197" s="20"/>
      <c r="K197" s="20"/>
      <c r="L197" s="20"/>
      <c r="M197" s="20"/>
      <c r="N197" s="20"/>
      <c r="O197" s="20"/>
      <c r="P197" s="20"/>
      <c r="Q197" s="20"/>
      <c r="R197" s="20"/>
      <c r="S197" s="20"/>
      <c r="T197" s="7">
        <f>T194</f>
        <v>0</v>
      </c>
      <c r="U197" s="7">
        <f>(U194)</f>
        <v>0</v>
      </c>
      <c r="V197" s="7"/>
      <c r="W197" s="7">
        <f>(W194)</f>
        <v>0</v>
      </c>
      <c r="X197" s="7">
        <f>(X194)</f>
        <v>0</v>
      </c>
      <c r="Y197" s="7">
        <f>(Y194)</f>
        <v>0</v>
      </c>
      <c r="Z197" s="7">
        <f>(Z194)</f>
        <v>0</v>
      </c>
      <c r="AA197" s="7">
        <f>(AA194)</f>
        <v>0</v>
      </c>
      <c r="AB197" s="19"/>
      <c r="AC197" s="7">
        <f>AC194</f>
        <v>0</v>
      </c>
      <c r="AD197" s="7">
        <f>AD194</f>
        <v>0</v>
      </c>
      <c r="AE197" s="7">
        <f>AE194</f>
        <v>0</v>
      </c>
      <c r="AF197" s="7"/>
      <c r="AG197" s="7">
        <f>SUM(U197:AE197)</f>
        <v>0</v>
      </c>
      <c r="AH197" s="7">
        <f>(H194-I194-T194)</f>
        <v>600</v>
      </c>
      <c r="AI197" s="7"/>
      <c r="AJ197" s="7">
        <f t="shared" si="153"/>
        <v>0</v>
      </c>
      <c r="AK197" s="7"/>
      <c r="AL197" s="7">
        <f t="shared" si="154"/>
        <v>600</v>
      </c>
      <c r="AM197" s="8">
        <v>0.01</v>
      </c>
      <c r="AN197" s="7">
        <f t="shared" si="155"/>
        <v>6</v>
      </c>
      <c r="AO197" s="7"/>
      <c r="AP197" s="7">
        <f t="shared" si="156"/>
        <v>6</v>
      </c>
      <c r="AQ197" s="8">
        <v>3.3300000000000003E-2</v>
      </c>
      <c r="AR197" s="17">
        <f t="shared" si="150"/>
        <v>0.19980000000000003</v>
      </c>
      <c r="AS197" s="7">
        <f t="shared" si="151"/>
        <v>5.8002000000000002</v>
      </c>
      <c r="AT197" s="7">
        <f>AT194</f>
        <v>0</v>
      </c>
      <c r="AU197" s="7">
        <f t="shared" si="152"/>
        <v>0</v>
      </c>
      <c r="AV197" s="7">
        <f t="shared" si="157"/>
        <v>5.8002000000000002</v>
      </c>
      <c r="AW197" s="7"/>
      <c r="AX197" s="7"/>
      <c r="AY197" s="7">
        <f t="shared" si="158"/>
        <v>5.8002000000000002</v>
      </c>
      <c r="AZ197" s="9"/>
    </row>
    <row r="198" spans="5:52" x14ac:dyDescent="0.2">
      <c r="E198" s="92" t="s">
        <v>93</v>
      </c>
      <c r="F198" s="61" t="s">
        <v>94</v>
      </c>
      <c r="G198" s="6" t="s">
        <v>50</v>
      </c>
      <c r="H198" s="20"/>
      <c r="I198" s="20"/>
      <c r="J198" s="20"/>
      <c r="K198" s="20"/>
      <c r="L198" s="20"/>
      <c r="M198" s="20"/>
      <c r="N198" s="20"/>
      <c r="O198" s="20"/>
      <c r="P198" s="20"/>
      <c r="Q198" s="20"/>
      <c r="R198" s="20"/>
      <c r="S198" s="20"/>
      <c r="T198" s="7">
        <f>T194</f>
        <v>0</v>
      </c>
      <c r="U198" s="7">
        <f>U194</f>
        <v>0</v>
      </c>
      <c r="V198" s="7">
        <f>V197</f>
        <v>0</v>
      </c>
      <c r="W198" s="7">
        <f>W194</f>
        <v>0</v>
      </c>
      <c r="X198" s="7">
        <f>X194</f>
        <v>0</v>
      </c>
      <c r="Y198" s="7">
        <f>Y194</f>
        <v>0</v>
      </c>
      <c r="Z198" s="7">
        <f>Z194</f>
        <v>0</v>
      </c>
      <c r="AA198" s="7">
        <f>AA194</f>
        <v>0</v>
      </c>
      <c r="AB198" s="19"/>
      <c r="AC198" s="7">
        <f>AC194</f>
        <v>0</v>
      </c>
      <c r="AD198" s="7">
        <f>AD194</f>
        <v>0</v>
      </c>
      <c r="AE198" s="7">
        <f>AE197</f>
        <v>0</v>
      </c>
      <c r="AF198" s="7"/>
      <c r="AG198" s="7">
        <f>SUM(U198:AE198)</f>
        <v>0</v>
      </c>
      <c r="AH198" s="7">
        <f>(H194-I194-T194)</f>
        <v>600</v>
      </c>
      <c r="AI198" s="7"/>
      <c r="AJ198" s="7">
        <f t="shared" si="153"/>
        <v>0</v>
      </c>
      <c r="AK198" s="7"/>
      <c r="AL198" s="7">
        <f t="shared" si="154"/>
        <v>600</v>
      </c>
      <c r="AM198" s="8">
        <v>1E-3</v>
      </c>
      <c r="AN198" s="7">
        <f t="shared" si="155"/>
        <v>0.6</v>
      </c>
      <c r="AO198" s="7"/>
      <c r="AP198" s="7">
        <f t="shared" si="156"/>
        <v>0.6</v>
      </c>
      <c r="AQ198" s="8">
        <v>3.3300000000000003E-2</v>
      </c>
      <c r="AR198" s="17">
        <f t="shared" si="150"/>
        <v>1.9980000000000001E-2</v>
      </c>
      <c r="AS198" s="7">
        <f t="shared" si="151"/>
        <v>0.58001999999999998</v>
      </c>
      <c r="AT198" s="7">
        <f>AT194</f>
        <v>0</v>
      </c>
      <c r="AU198" s="7">
        <f t="shared" si="152"/>
        <v>0</v>
      </c>
      <c r="AV198" s="7">
        <f t="shared" si="157"/>
        <v>0.58001999999999998</v>
      </c>
      <c r="AW198" s="7"/>
      <c r="AX198" s="7"/>
      <c r="AY198" s="7">
        <f t="shared" si="158"/>
        <v>0.58001999999999998</v>
      </c>
      <c r="AZ198" s="9"/>
    </row>
    <row r="199" spans="5:52" x14ac:dyDescent="0.2">
      <c r="E199" s="93" t="s">
        <v>95</v>
      </c>
      <c r="F199" s="64" t="s">
        <v>113</v>
      </c>
      <c r="G199" s="22" t="s">
        <v>48</v>
      </c>
      <c r="H199" s="23">
        <v>300</v>
      </c>
      <c r="I199" s="23">
        <v>0</v>
      </c>
      <c r="J199" s="23"/>
      <c r="K199" s="23"/>
      <c r="L199" s="23"/>
      <c r="M199" s="23"/>
      <c r="N199" s="23"/>
      <c r="O199" s="23"/>
      <c r="P199" s="23"/>
      <c r="Q199" s="23"/>
      <c r="R199" s="23"/>
      <c r="S199" s="23"/>
      <c r="T199" s="23">
        <f>SUM(J199:R199)</f>
        <v>0</v>
      </c>
      <c r="U199" s="23"/>
      <c r="V199" s="23"/>
      <c r="W199" s="23"/>
      <c r="X199" s="23"/>
      <c r="Y199" s="23"/>
      <c r="Z199" s="23"/>
      <c r="AA199" s="23"/>
      <c r="AB199" s="19"/>
      <c r="AC199" s="23"/>
      <c r="AD199" s="23"/>
      <c r="AE199" s="23"/>
      <c r="AF199" s="23"/>
      <c r="AG199" s="23">
        <f t="shared" ref="AG199:AG205" si="159">SUM(U199:AE199)</f>
        <v>0</v>
      </c>
      <c r="AH199" s="23">
        <f>(H199-I199-T199)</f>
        <v>300</v>
      </c>
      <c r="AI199" s="23"/>
      <c r="AJ199" s="23">
        <f t="shared" si="153"/>
        <v>0</v>
      </c>
      <c r="AK199" s="23"/>
      <c r="AL199" s="23">
        <f t="shared" si="154"/>
        <v>300</v>
      </c>
      <c r="AM199" s="24">
        <v>2.9000000000000001E-2</v>
      </c>
      <c r="AN199" s="23">
        <f t="shared" si="155"/>
        <v>8.7000000000000011</v>
      </c>
      <c r="AO199" s="23"/>
      <c r="AP199" s="23">
        <f t="shared" si="156"/>
        <v>8.7000000000000011</v>
      </c>
      <c r="AQ199" s="24">
        <v>3.3300000000000003E-2</v>
      </c>
      <c r="AR199" s="17">
        <f t="shared" si="150"/>
        <v>0.28971000000000008</v>
      </c>
      <c r="AS199" s="23">
        <f t="shared" si="151"/>
        <v>8.4102900000000016</v>
      </c>
      <c r="AT199" s="23"/>
      <c r="AU199" s="23">
        <f t="shared" si="152"/>
        <v>0</v>
      </c>
      <c r="AV199" s="23">
        <f t="shared" si="157"/>
        <v>8.4102900000000016</v>
      </c>
      <c r="AW199" s="23"/>
      <c r="AX199" s="23"/>
      <c r="AY199" s="23">
        <f t="shared" si="158"/>
        <v>8.4102900000000016</v>
      </c>
      <c r="AZ199" s="23">
        <f>SUM(AY199+AY200+AY201)</f>
        <v>11.630400000000002</v>
      </c>
    </row>
    <row r="200" spans="5:52" x14ac:dyDescent="0.2">
      <c r="E200" s="93" t="s">
        <v>95</v>
      </c>
      <c r="F200" s="68" t="s">
        <v>113</v>
      </c>
      <c r="G200" s="6" t="s">
        <v>52</v>
      </c>
      <c r="H200" s="20"/>
      <c r="I200" s="20"/>
      <c r="J200" s="20"/>
      <c r="K200" s="20"/>
      <c r="L200" s="20"/>
      <c r="M200" s="20"/>
      <c r="N200" s="20"/>
      <c r="O200" s="20"/>
      <c r="P200" s="20"/>
      <c r="Q200" s="20"/>
      <c r="R200" s="20"/>
      <c r="S200" s="20"/>
      <c r="T200" s="7">
        <f>(T199)</f>
        <v>0</v>
      </c>
      <c r="U200" s="7"/>
      <c r="V200" s="7"/>
      <c r="W200" s="7"/>
      <c r="X200" s="7"/>
      <c r="Y200" s="7"/>
      <c r="Z200" s="7"/>
      <c r="AA200" s="7"/>
      <c r="AB200" s="7"/>
      <c r="AC200" s="7"/>
      <c r="AD200" s="7"/>
      <c r="AE200" s="7"/>
      <c r="AF200" s="7"/>
      <c r="AG200" s="7">
        <f t="shared" si="159"/>
        <v>0</v>
      </c>
      <c r="AH200" s="7">
        <f>(H199-I199-T199)</f>
        <v>300</v>
      </c>
      <c r="AI200" s="7"/>
      <c r="AJ200" s="7">
        <f t="shared" si="153"/>
        <v>0</v>
      </c>
      <c r="AK200" s="7"/>
      <c r="AL200" s="7">
        <f t="shared" si="154"/>
        <v>300</v>
      </c>
      <c r="AM200" s="8">
        <v>0.01</v>
      </c>
      <c r="AN200" s="7">
        <f t="shared" si="155"/>
        <v>3</v>
      </c>
      <c r="AO200" s="7"/>
      <c r="AP200" s="7">
        <f t="shared" si="156"/>
        <v>3</v>
      </c>
      <c r="AQ200" s="8">
        <v>2.3300000000000001E-2</v>
      </c>
      <c r="AR200" s="17">
        <f t="shared" si="150"/>
        <v>6.9900000000000004E-2</v>
      </c>
      <c r="AS200" s="7">
        <f t="shared" si="151"/>
        <v>2.9300999999999999</v>
      </c>
      <c r="AT200" s="7">
        <f>(AT199)</f>
        <v>0</v>
      </c>
      <c r="AU200" s="7">
        <f t="shared" si="152"/>
        <v>0</v>
      </c>
      <c r="AV200" s="7">
        <f t="shared" si="157"/>
        <v>2.9300999999999999</v>
      </c>
      <c r="AW200" s="7"/>
      <c r="AX200" s="7"/>
      <c r="AY200" s="7">
        <f t="shared" si="158"/>
        <v>2.9300999999999999</v>
      </c>
      <c r="AZ200" s="9"/>
    </row>
    <row r="201" spans="5:52" x14ac:dyDescent="0.2">
      <c r="E201" s="93" t="s">
        <v>95</v>
      </c>
      <c r="F201" s="68" t="s">
        <v>113</v>
      </c>
      <c r="G201" s="6" t="s">
        <v>50</v>
      </c>
      <c r="H201" s="20"/>
      <c r="I201" s="20"/>
      <c r="J201" s="20"/>
      <c r="K201" s="20"/>
      <c r="L201" s="20"/>
      <c r="M201" s="20"/>
      <c r="N201" s="20"/>
      <c r="O201" s="20"/>
      <c r="P201" s="20"/>
      <c r="Q201" s="20"/>
      <c r="R201" s="20"/>
      <c r="S201" s="20"/>
      <c r="T201" s="7">
        <f>T199</f>
        <v>0</v>
      </c>
      <c r="U201" s="7">
        <f>(U199)</f>
        <v>0</v>
      </c>
      <c r="V201" s="7"/>
      <c r="W201" s="7">
        <f>(W199)</f>
        <v>0</v>
      </c>
      <c r="X201" s="7">
        <f>(X199)</f>
        <v>0</v>
      </c>
      <c r="Y201" s="7">
        <f>(Y199)</f>
        <v>0</v>
      </c>
      <c r="Z201" s="7">
        <f>(Z199)</f>
        <v>0</v>
      </c>
      <c r="AA201" s="7">
        <f>(AA199)</f>
        <v>0</v>
      </c>
      <c r="AB201" s="19"/>
      <c r="AC201" s="7">
        <f>AC199</f>
        <v>0</v>
      </c>
      <c r="AD201" s="7">
        <f>AD199</f>
        <v>0</v>
      </c>
      <c r="AE201" s="7">
        <f>(AE199)</f>
        <v>0</v>
      </c>
      <c r="AF201" s="7"/>
      <c r="AG201" s="7">
        <f t="shared" si="159"/>
        <v>0</v>
      </c>
      <c r="AH201" s="7">
        <f>(H199-I199-T199)</f>
        <v>300</v>
      </c>
      <c r="AI201" s="7"/>
      <c r="AJ201" s="7">
        <f t="shared" si="153"/>
        <v>0</v>
      </c>
      <c r="AK201" s="7"/>
      <c r="AL201" s="7">
        <f t="shared" si="154"/>
        <v>300</v>
      </c>
      <c r="AM201" s="8">
        <v>1E-3</v>
      </c>
      <c r="AN201" s="7">
        <f t="shared" si="155"/>
        <v>0.3</v>
      </c>
      <c r="AO201" s="7"/>
      <c r="AP201" s="7">
        <f t="shared" si="156"/>
        <v>0.3</v>
      </c>
      <c r="AQ201" s="8">
        <v>3.3300000000000003E-2</v>
      </c>
      <c r="AR201" s="17">
        <f t="shared" si="150"/>
        <v>9.9900000000000006E-3</v>
      </c>
      <c r="AS201" s="7">
        <f t="shared" si="151"/>
        <v>0.29000999999999999</v>
      </c>
      <c r="AT201" s="7">
        <f>AT199</f>
        <v>0</v>
      </c>
      <c r="AU201" s="7">
        <f t="shared" si="152"/>
        <v>0</v>
      </c>
      <c r="AV201" s="7">
        <f t="shared" si="157"/>
        <v>0.29000999999999999</v>
      </c>
      <c r="AW201" s="7"/>
      <c r="AX201" s="7"/>
      <c r="AY201" s="7">
        <f t="shared" si="158"/>
        <v>0.29000999999999999</v>
      </c>
      <c r="AZ201" s="7"/>
    </row>
    <row r="202" spans="5:52" x14ac:dyDescent="0.2">
      <c r="E202" s="92" t="s">
        <v>96</v>
      </c>
      <c r="F202" s="69" t="s">
        <v>108</v>
      </c>
      <c r="G202" s="4" t="s">
        <v>48</v>
      </c>
      <c r="H202" s="3">
        <v>400</v>
      </c>
      <c r="I202" s="3">
        <v>0</v>
      </c>
      <c r="J202" s="3"/>
      <c r="K202" s="3"/>
      <c r="L202" s="3"/>
      <c r="M202" s="3"/>
      <c r="N202" s="3"/>
      <c r="O202" s="3"/>
      <c r="P202" s="3"/>
      <c r="Q202" s="3"/>
      <c r="R202" s="3"/>
      <c r="S202" s="3"/>
      <c r="T202" s="3">
        <f>SUM(J202:R202)</f>
        <v>0</v>
      </c>
      <c r="U202" s="3"/>
      <c r="V202" s="3"/>
      <c r="W202" s="3"/>
      <c r="X202" s="3"/>
      <c r="Y202" s="3"/>
      <c r="Z202" s="3"/>
      <c r="AA202" s="3"/>
      <c r="AB202" s="19"/>
      <c r="AC202" s="3"/>
      <c r="AD202" s="3"/>
      <c r="AE202" s="3"/>
      <c r="AF202" s="3"/>
      <c r="AG202" s="3">
        <f t="shared" si="159"/>
        <v>0</v>
      </c>
      <c r="AH202" s="3">
        <f>(H202-I202-T202)</f>
        <v>400</v>
      </c>
      <c r="AI202" s="3"/>
      <c r="AJ202" s="3">
        <f t="shared" si="153"/>
        <v>0</v>
      </c>
      <c r="AK202" s="3"/>
      <c r="AL202" s="3">
        <f t="shared" si="154"/>
        <v>400</v>
      </c>
      <c r="AM202" s="5">
        <v>2.9000000000000001E-2</v>
      </c>
      <c r="AN202" s="3">
        <f t="shared" si="155"/>
        <v>11.600000000000001</v>
      </c>
      <c r="AO202" s="3"/>
      <c r="AP202" s="3">
        <f t="shared" si="156"/>
        <v>11.600000000000001</v>
      </c>
      <c r="AQ202" s="5">
        <v>3.3300000000000003E-2</v>
      </c>
      <c r="AR202" s="17">
        <f t="shared" si="150"/>
        <v>0.38628000000000007</v>
      </c>
      <c r="AS202" s="3">
        <f t="shared" si="151"/>
        <v>11.213720000000002</v>
      </c>
      <c r="AT202" s="3"/>
      <c r="AU202" s="3">
        <f t="shared" si="152"/>
        <v>0</v>
      </c>
      <c r="AV202" s="3">
        <f t="shared" si="157"/>
        <v>11.213720000000002</v>
      </c>
      <c r="AW202" s="3"/>
      <c r="AX202" s="3"/>
      <c r="AY202" s="3">
        <f t="shared" si="158"/>
        <v>11.213720000000002</v>
      </c>
      <c r="AZ202" s="3">
        <f>SUM(AY202+AY203+AY204+AY205)</f>
        <v>35.733720000000005</v>
      </c>
    </row>
    <row r="203" spans="5:52" x14ac:dyDescent="0.2">
      <c r="E203" s="92" t="s">
        <v>96</v>
      </c>
      <c r="F203" s="61" t="s">
        <v>108</v>
      </c>
      <c r="G203" s="6" t="s">
        <v>51</v>
      </c>
      <c r="H203" s="20"/>
      <c r="I203" s="20"/>
      <c r="J203" s="20"/>
      <c r="K203" s="20"/>
      <c r="L203" s="20"/>
      <c r="M203" s="20"/>
      <c r="N203" s="20"/>
      <c r="O203" s="20"/>
      <c r="P203" s="20"/>
      <c r="Q203" s="20"/>
      <c r="R203" s="20"/>
      <c r="S203" s="20"/>
      <c r="T203" s="7">
        <f>(T202)</f>
        <v>0</v>
      </c>
      <c r="U203" s="7"/>
      <c r="V203" s="7"/>
      <c r="W203" s="7"/>
      <c r="X203" s="7"/>
      <c r="Y203" s="7"/>
      <c r="Z203" s="7"/>
      <c r="AA203" s="7"/>
      <c r="AB203" s="7"/>
      <c r="AC203" s="7"/>
      <c r="AD203" s="7"/>
      <c r="AE203" s="7"/>
      <c r="AF203" s="7"/>
      <c r="AG203" s="7">
        <f t="shared" si="159"/>
        <v>0</v>
      </c>
      <c r="AH203" s="7">
        <f>(H202-I202-T202)</f>
        <v>400</v>
      </c>
      <c r="AI203" s="7"/>
      <c r="AJ203" s="7">
        <f t="shared" si="153"/>
        <v>0</v>
      </c>
      <c r="AK203" s="7"/>
      <c r="AL203" s="7">
        <f t="shared" si="154"/>
        <v>400</v>
      </c>
      <c r="AM203" s="8">
        <v>3.9E-2</v>
      </c>
      <c r="AN203" s="7">
        <f t="shared" si="155"/>
        <v>15.6</v>
      </c>
      <c r="AO203" s="7"/>
      <c r="AP203" s="7">
        <f t="shared" si="156"/>
        <v>15.6</v>
      </c>
      <c r="AQ203" s="8">
        <v>0</v>
      </c>
      <c r="AR203" s="17">
        <f t="shared" si="150"/>
        <v>0</v>
      </c>
      <c r="AS203" s="7">
        <f t="shared" si="151"/>
        <v>15.6</v>
      </c>
      <c r="AT203" s="7">
        <f>(AT202)</f>
        <v>0</v>
      </c>
      <c r="AU203" s="7">
        <f t="shared" si="152"/>
        <v>0</v>
      </c>
      <c r="AV203" s="7">
        <f t="shared" si="157"/>
        <v>15.6</v>
      </c>
      <c r="AW203" s="7"/>
      <c r="AX203" s="7"/>
      <c r="AY203" s="7">
        <f t="shared" si="158"/>
        <v>15.6</v>
      </c>
      <c r="AZ203" s="9"/>
    </row>
    <row r="204" spans="5:52" x14ac:dyDescent="0.2">
      <c r="E204" s="92" t="s">
        <v>96</v>
      </c>
      <c r="F204" s="61" t="s">
        <v>108</v>
      </c>
      <c r="G204" s="6" t="s">
        <v>52</v>
      </c>
      <c r="H204" s="20"/>
      <c r="I204" s="20"/>
      <c r="J204" s="20"/>
      <c r="K204" s="20"/>
      <c r="L204" s="20"/>
      <c r="M204" s="20"/>
      <c r="N204" s="20"/>
      <c r="O204" s="20"/>
      <c r="P204" s="20"/>
      <c r="Q204" s="20"/>
      <c r="R204" s="20"/>
      <c r="S204" s="20"/>
      <c r="T204" s="7">
        <f>T202</f>
        <v>0</v>
      </c>
      <c r="U204" s="7"/>
      <c r="V204" s="7"/>
      <c r="W204" s="7"/>
      <c r="X204" s="7"/>
      <c r="Y204" s="7"/>
      <c r="Z204" s="7"/>
      <c r="AA204" s="7"/>
      <c r="AB204" s="7"/>
      <c r="AC204" s="7"/>
      <c r="AD204" s="7"/>
      <c r="AE204" s="7"/>
      <c r="AF204" s="7"/>
      <c r="AG204" s="7">
        <f t="shared" si="159"/>
        <v>0</v>
      </c>
      <c r="AH204" s="7">
        <f>(H202-I202-T202)</f>
        <v>400</v>
      </c>
      <c r="AI204" s="7"/>
      <c r="AJ204" s="7">
        <f t="shared" si="153"/>
        <v>0</v>
      </c>
      <c r="AK204" s="7"/>
      <c r="AL204" s="7">
        <f t="shared" si="154"/>
        <v>400</v>
      </c>
      <c r="AM204" s="8">
        <v>1.23E-2</v>
      </c>
      <c r="AN204" s="7">
        <f t="shared" si="155"/>
        <v>4.92</v>
      </c>
      <c r="AO204" s="7"/>
      <c r="AP204" s="7">
        <f t="shared" si="156"/>
        <v>4.92</v>
      </c>
      <c r="AQ204" s="8">
        <v>0</v>
      </c>
      <c r="AR204" s="17">
        <f t="shared" si="150"/>
        <v>0</v>
      </c>
      <c r="AS204" s="7">
        <f t="shared" si="151"/>
        <v>4.92</v>
      </c>
      <c r="AT204" s="7">
        <f>AT202</f>
        <v>0</v>
      </c>
      <c r="AU204" s="7">
        <f t="shared" si="152"/>
        <v>0</v>
      </c>
      <c r="AV204" s="7">
        <f t="shared" si="157"/>
        <v>4.92</v>
      </c>
      <c r="AW204" s="7"/>
      <c r="AX204" s="7"/>
      <c r="AY204" s="7">
        <f t="shared" si="158"/>
        <v>4.92</v>
      </c>
      <c r="AZ204" s="9"/>
    </row>
    <row r="205" spans="5:52" x14ac:dyDescent="0.2">
      <c r="E205" s="92" t="s">
        <v>96</v>
      </c>
      <c r="F205" s="61" t="s">
        <v>108</v>
      </c>
      <c r="G205" s="6" t="s">
        <v>53</v>
      </c>
      <c r="H205" s="20"/>
      <c r="I205" s="20"/>
      <c r="J205" s="20"/>
      <c r="K205" s="20"/>
      <c r="L205" s="20"/>
      <c r="M205" s="20"/>
      <c r="N205" s="20"/>
      <c r="O205" s="20"/>
      <c r="P205" s="20"/>
      <c r="Q205" s="20"/>
      <c r="R205" s="20"/>
      <c r="S205" s="20"/>
      <c r="T205" s="7">
        <f t="shared" ref="T205:AA205" si="160">T202</f>
        <v>0</v>
      </c>
      <c r="U205" s="7">
        <f t="shared" si="160"/>
        <v>0</v>
      </c>
      <c r="V205" s="7">
        <f t="shared" si="160"/>
        <v>0</v>
      </c>
      <c r="W205" s="7">
        <f t="shared" si="160"/>
        <v>0</v>
      </c>
      <c r="X205" s="7">
        <f t="shared" si="160"/>
        <v>0</v>
      </c>
      <c r="Y205" s="7">
        <f t="shared" si="160"/>
        <v>0</v>
      </c>
      <c r="Z205" s="7">
        <f t="shared" si="160"/>
        <v>0</v>
      </c>
      <c r="AA205" s="7">
        <f t="shared" si="160"/>
        <v>0</v>
      </c>
      <c r="AB205" s="7"/>
      <c r="AC205" s="7">
        <f>AC202</f>
        <v>0</v>
      </c>
      <c r="AD205" s="7">
        <f>AD202</f>
        <v>0</v>
      </c>
      <c r="AE205" s="7">
        <f>AE202</f>
        <v>0</v>
      </c>
      <c r="AF205" s="7"/>
      <c r="AG205" s="7">
        <f t="shared" si="159"/>
        <v>0</v>
      </c>
      <c r="AH205" s="7">
        <f>(H202-I202-T202)</f>
        <v>400</v>
      </c>
      <c r="AI205" s="7"/>
      <c r="AJ205" s="7">
        <f t="shared" si="153"/>
        <v>0</v>
      </c>
      <c r="AK205" s="7"/>
      <c r="AL205" s="7">
        <f t="shared" si="154"/>
        <v>400</v>
      </c>
      <c r="AM205" s="8">
        <v>0.01</v>
      </c>
      <c r="AN205" s="7">
        <f t="shared" si="155"/>
        <v>4</v>
      </c>
      <c r="AO205" s="7"/>
      <c r="AP205" s="7">
        <f t="shared" si="156"/>
        <v>4</v>
      </c>
      <c r="AQ205" s="8">
        <v>0</v>
      </c>
      <c r="AR205" s="17">
        <f t="shared" si="150"/>
        <v>0</v>
      </c>
      <c r="AS205" s="7">
        <f t="shared" si="151"/>
        <v>4</v>
      </c>
      <c r="AT205" s="7">
        <f>AT202</f>
        <v>0</v>
      </c>
      <c r="AU205" s="7">
        <f t="shared" si="152"/>
        <v>0</v>
      </c>
      <c r="AV205" s="7">
        <f t="shared" si="157"/>
        <v>4</v>
      </c>
      <c r="AW205" s="7"/>
      <c r="AX205" s="7"/>
      <c r="AY205" s="7">
        <f t="shared" si="158"/>
        <v>4</v>
      </c>
      <c r="AZ205" s="9"/>
    </row>
    <row r="206" spans="5:52" x14ac:dyDescent="0.2">
      <c r="E206" s="93" t="s">
        <v>97</v>
      </c>
      <c r="F206" s="70" t="s">
        <v>109</v>
      </c>
      <c r="G206" s="22" t="s">
        <v>48</v>
      </c>
      <c r="H206" s="23">
        <v>200</v>
      </c>
      <c r="I206" s="23">
        <v>0</v>
      </c>
      <c r="J206" s="23"/>
      <c r="K206" s="23"/>
      <c r="L206" s="23"/>
      <c r="M206" s="23"/>
      <c r="N206" s="23"/>
      <c r="O206" s="23"/>
      <c r="P206" s="23"/>
      <c r="Q206" s="23"/>
      <c r="R206" s="23"/>
      <c r="S206" s="23"/>
      <c r="T206" s="23">
        <f>SUM(J206:R206)</f>
        <v>0</v>
      </c>
      <c r="U206" s="23"/>
      <c r="V206" s="23"/>
      <c r="W206" s="23"/>
      <c r="X206" s="23"/>
      <c r="Y206" s="23"/>
      <c r="Z206" s="23"/>
      <c r="AA206" s="23"/>
      <c r="AB206" s="19"/>
      <c r="AC206" s="23"/>
      <c r="AD206" s="23"/>
      <c r="AE206" s="23"/>
      <c r="AF206" s="23"/>
      <c r="AG206" s="23">
        <f>SUM(U206:AE206)</f>
        <v>0</v>
      </c>
      <c r="AH206" s="23">
        <f>(H206-I206-T206)</f>
        <v>200</v>
      </c>
      <c r="AI206" s="23"/>
      <c r="AJ206" s="23">
        <f t="shared" si="153"/>
        <v>0</v>
      </c>
      <c r="AK206" s="23"/>
      <c r="AL206" s="23">
        <f t="shared" si="154"/>
        <v>200</v>
      </c>
      <c r="AM206" s="24">
        <v>2.9000000000000001E-2</v>
      </c>
      <c r="AN206" s="23">
        <f t="shared" si="155"/>
        <v>5.8000000000000007</v>
      </c>
      <c r="AO206" s="23"/>
      <c r="AP206" s="23">
        <f t="shared" si="156"/>
        <v>5.8000000000000007</v>
      </c>
      <c r="AQ206" s="24">
        <v>3.3300000000000003E-2</v>
      </c>
      <c r="AR206" s="17">
        <f t="shared" si="150"/>
        <v>0.19314000000000003</v>
      </c>
      <c r="AS206" s="23">
        <f t="shared" si="151"/>
        <v>5.6068600000000011</v>
      </c>
      <c r="AT206" s="23"/>
      <c r="AU206" s="23">
        <f t="shared" si="152"/>
        <v>0</v>
      </c>
      <c r="AV206" s="23">
        <f t="shared" si="157"/>
        <v>5.6068600000000011</v>
      </c>
      <c r="AW206" s="23"/>
      <c r="AX206" s="23"/>
      <c r="AY206" s="23">
        <f t="shared" si="158"/>
        <v>5.6068600000000011</v>
      </c>
      <c r="AZ206" s="23">
        <f>SUM(AY206+AY207)</f>
        <v>6.7802200000000008</v>
      </c>
    </row>
    <row r="207" spans="5:52" x14ac:dyDescent="0.2">
      <c r="E207" s="93" t="s">
        <v>97</v>
      </c>
      <c r="F207" s="61" t="s">
        <v>109</v>
      </c>
      <c r="G207" s="6" t="s">
        <v>52</v>
      </c>
      <c r="H207" s="20"/>
      <c r="I207" s="20"/>
      <c r="J207" s="20"/>
      <c r="K207" s="20"/>
      <c r="L207" s="20"/>
      <c r="M207" s="20"/>
      <c r="N207" s="20"/>
      <c r="O207" s="20"/>
      <c r="P207" s="20"/>
      <c r="Q207" s="20"/>
      <c r="R207" s="20"/>
      <c r="S207" s="20"/>
      <c r="T207" s="7">
        <f>(T206)</f>
        <v>0</v>
      </c>
      <c r="U207" s="7"/>
      <c r="V207" s="7"/>
      <c r="W207" s="7"/>
      <c r="X207" s="7"/>
      <c r="Y207" s="7"/>
      <c r="Z207" s="7"/>
      <c r="AA207" s="7"/>
      <c r="AB207" s="7"/>
      <c r="AC207" s="7"/>
      <c r="AD207" s="7"/>
      <c r="AE207" s="7"/>
      <c r="AF207" s="7"/>
      <c r="AG207" s="7">
        <f>SUM(U207:AE207)</f>
        <v>0</v>
      </c>
      <c r="AH207" s="7">
        <f>(H206-I206-T206)</f>
        <v>200</v>
      </c>
      <c r="AI207" s="7"/>
      <c r="AJ207" s="7">
        <f t="shared" si="153"/>
        <v>0</v>
      </c>
      <c r="AK207" s="7"/>
      <c r="AL207" s="7">
        <f t="shared" si="154"/>
        <v>200</v>
      </c>
      <c r="AM207" s="8">
        <v>6.0000000000000001E-3</v>
      </c>
      <c r="AN207" s="7">
        <f t="shared" si="155"/>
        <v>1.2</v>
      </c>
      <c r="AO207" s="7"/>
      <c r="AP207" s="7">
        <f t="shared" si="156"/>
        <v>1.2</v>
      </c>
      <c r="AQ207" s="8">
        <v>2.2200000000000001E-2</v>
      </c>
      <c r="AR207" s="17">
        <f t="shared" si="150"/>
        <v>2.664E-2</v>
      </c>
      <c r="AS207" s="7">
        <f t="shared" si="151"/>
        <v>1.17336</v>
      </c>
      <c r="AT207" s="7">
        <f>(AT206)</f>
        <v>0</v>
      </c>
      <c r="AU207" s="7">
        <f t="shared" si="152"/>
        <v>0</v>
      </c>
      <c r="AV207" s="7">
        <f t="shared" si="157"/>
        <v>1.17336</v>
      </c>
      <c r="AW207" s="7"/>
      <c r="AX207" s="7"/>
      <c r="AY207" s="7">
        <f t="shared" si="158"/>
        <v>1.17336</v>
      </c>
      <c r="AZ207" s="9"/>
    </row>
    <row r="208" spans="5:52" x14ac:dyDescent="0.2">
      <c r="E208" s="92" t="s">
        <v>98</v>
      </c>
      <c r="F208" s="69" t="s">
        <v>99</v>
      </c>
      <c r="G208" s="4" t="s">
        <v>48</v>
      </c>
      <c r="H208" s="3">
        <v>1000</v>
      </c>
      <c r="I208" s="3"/>
      <c r="J208" s="3"/>
      <c r="K208" s="3"/>
      <c r="L208" s="3"/>
      <c r="M208" s="3"/>
      <c r="N208" s="3"/>
      <c r="O208" s="3"/>
      <c r="P208" s="3"/>
      <c r="Q208" s="3"/>
      <c r="R208" s="3"/>
      <c r="S208" s="3"/>
      <c r="T208" s="3">
        <f>SUM(J208:R208)</f>
        <v>0</v>
      </c>
      <c r="U208" s="3"/>
      <c r="V208" s="3"/>
      <c r="W208" s="3"/>
      <c r="X208" s="3"/>
      <c r="Y208" s="3"/>
      <c r="Z208" s="3"/>
      <c r="AA208" s="3"/>
      <c r="AB208" s="19"/>
      <c r="AC208" s="3"/>
      <c r="AD208" s="3"/>
      <c r="AE208" s="3"/>
      <c r="AF208" s="3"/>
      <c r="AG208" s="3">
        <f>SUM(U208:AE208)</f>
        <v>0</v>
      </c>
      <c r="AH208" s="3">
        <f>(H208-I208-T208)</f>
        <v>1000</v>
      </c>
      <c r="AI208" s="3"/>
      <c r="AJ208" s="3">
        <f t="shared" si="153"/>
        <v>0</v>
      </c>
      <c r="AK208" s="3"/>
      <c r="AL208" s="3">
        <f t="shared" si="154"/>
        <v>1000</v>
      </c>
      <c r="AM208" s="5">
        <v>2.9000000000000001E-2</v>
      </c>
      <c r="AN208" s="3">
        <f t="shared" si="155"/>
        <v>29</v>
      </c>
      <c r="AO208" s="3"/>
      <c r="AP208" s="3">
        <f t="shared" si="156"/>
        <v>29</v>
      </c>
      <c r="AQ208" s="5">
        <v>3.3300000000000003E-2</v>
      </c>
      <c r="AR208" s="17">
        <f t="shared" si="150"/>
        <v>0.96570000000000011</v>
      </c>
      <c r="AS208" s="3">
        <f t="shared" si="151"/>
        <v>28.034299999999998</v>
      </c>
      <c r="AT208" s="3"/>
      <c r="AU208" s="3">
        <f t="shared" si="152"/>
        <v>0</v>
      </c>
      <c r="AV208" s="3">
        <f t="shared" si="157"/>
        <v>28.034299999999998</v>
      </c>
      <c r="AW208" s="3"/>
      <c r="AX208" s="3"/>
      <c r="AY208" s="3">
        <f t="shared" si="158"/>
        <v>28.034299999999998</v>
      </c>
      <c r="AZ208" s="3">
        <f>SUM(AY208)</f>
        <v>28.034299999999998</v>
      </c>
    </row>
    <row r="209" spans="5:52" x14ac:dyDescent="0.2">
      <c r="E209" s="93" t="s">
        <v>100</v>
      </c>
      <c r="F209" s="70" t="s">
        <v>104</v>
      </c>
      <c r="G209" s="22" t="s">
        <v>48</v>
      </c>
      <c r="H209" s="23">
        <v>900</v>
      </c>
      <c r="I209" s="23">
        <v>0</v>
      </c>
      <c r="J209" s="23"/>
      <c r="K209" s="23"/>
      <c r="L209" s="23"/>
      <c r="M209" s="23"/>
      <c r="N209" s="23"/>
      <c r="O209" s="23"/>
      <c r="P209" s="23"/>
      <c r="Q209" s="23"/>
      <c r="R209" s="23"/>
      <c r="S209" s="23"/>
      <c r="T209" s="23">
        <f>SUM(J209:R209)</f>
        <v>0</v>
      </c>
      <c r="U209" s="23"/>
      <c r="V209" s="23"/>
      <c r="W209" s="23"/>
      <c r="X209" s="23"/>
      <c r="Y209" s="23"/>
      <c r="Z209" s="23"/>
      <c r="AA209" s="23"/>
      <c r="AB209" s="19"/>
      <c r="AC209" s="23"/>
      <c r="AD209" s="23"/>
      <c r="AE209" s="23"/>
      <c r="AF209" s="23"/>
      <c r="AG209" s="23">
        <f t="shared" ref="AG209:AG220" si="161">SUM(U209:AE209)</f>
        <v>0</v>
      </c>
      <c r="AH209" s="23">
        <f>(H209-I209-T209)</f>
        <v>900</v>
      </c>
      <c r="AI209" s="23"/>
      <c r="AJ209" s="23">
        <f t="shared" si="153"/>
        <v>0</v>
      </c>
      <c r="AK209" s="23"/>
      <c r="AL209" s="23">
        <f t="shared" si="154"/>
        <v>900</v>
      </c>
      <c r="AM209" s="24">
        <v>2.9000000000000001E-2</v>
      </c>
      <c r="AN209" s="23">
        <f t="shared" si="155"/>
        <v>26.1</v>
      </c>
      <c r="AO209" s="23"/>
      <c r="AP209" s="23">
        <f t="shared" si="156"/>
        <v>26.1</v>
      </c>
      <c r="AQ209" s="24">
        <v>3.3300000000000003E-2</v>
      </c>
      <c r="AR209" s="17">
        <f t="shared" si="150"/>
        <v>0.86913000000000018</v>
      </c>
      <c r="AS209" s="23">
        <f t="shared" si="151"/>
        <v>25.230870000000003</v>
      </c>
      <c r="AT209" s="23"/>
      <c r="AU209" s="23">
        <f t="shared" si="152"/>
        <v>0</v>
      </c>
      <c r="AV209" s="23">
        <f t="shared" si="157"/>
        <v>25.230870000000003</v>
      </c>
      <c r="AW209" s="23"/>
      <c r="AX209" s="23"/>
      <c r="AY209" s="23">
        <f t="shared" si="158"/>
        <v>25.230870000000003</v>
      </c>
      <c r="AZ209" s="23">
        <f>SUM(AY209+AY210+AY211+AY212)</f>
        <v>43.666200000000003</v>
      </c>
    </row>
    <row r="210" spans="5:52" x14ac:dyDescent="0.2">
      <c r="E210" s="93" t="s">
        <v>100</v>
      </c>
      <c r="F210" s="61" t="s">
        <v>104</v>
      </c>
      <c r="G210" s="6" t="s">
        <v>52</v>
      </c>
      <c r="H210" s="20"/>
      <c r="I210" s="20"/>
      <c r="J210" s="20"/>
      <c r="K210" s="20"/>
      <c r="L210" s="20"/>
      <c r="M210" s="20"/>
      <c r="N210" s="20"/>
      <c r="O210" s="20"/>
      <c r="P210" s="20"/>
      <c r="Q210" s="20"/>
      <c r="R210" s="20"/>
      <c r="S210" s="20"/>
      <c r="T210" s="7">
        <f>(T209)</f>
        <v>0</v>
      </c>
      <c r="U210" s="7"/>
      <c r="V210" s="7"/>
      <c r="W210" s="7"/>
      <c r="X210" s="7"/>
      <c r="Y210" s="7"/>
      <c r="Z210" s="7"/>
      <c r="AA210" s="7"/>
      <c r="AB210" s="7"/>
      <c r="AC210" s="7"/>
      <c r="AD210" s="7"/>
      <c r="AE210" s="7"/>
      <c r="AF210" s="7"/>
      <c r="AG210" s="7">
        <f t="shared" si="161"/>
        <v>0</v>
      </c>
      <c r="AH210" s="7">
        <f>(H209-I209-T209)</f>
        <v>900</v>
      </c>
      <c r="AI210" s="7"/>
      <c r="AJ210" s="7">
        <f t="shared" si="153"/>
        <v>0</v>
      </c>
      <c r="AK210" s="7"/>
      <c r="AL210" s="7">
        <f t="shared" si="154"/>
        <v>900</v>
      </c>
      <c r="AM210" s="26">
        <v>9.8499999999999994E-3</v>
      </c>
      <c r="AN210" s="7">
        <f t="shared" si="155"/>
        <v>8.8650000000000002</v>
      </c>
      <c r="AO210" s="7"/>
      <c r="AP210" s="7">
        <f t="shared" si="156"/>
        <v>8.8650000000000002</v>
      </c>
      <c r="AQ210" s="8">
        <v>0</v>
      </c>
      <c r="AR210" s="17">
        <f t="shared" si="150"/>
        <v>0</v>
      </c>
      <c r="AS210" s="7">
        <f t="shared" si="151"/>
        <v>8.8650000000000002</v>
      </c>
      <c r="AT210" s="7">
        <f>(AT209)</f>
        <v>0</v>
      </c>
      <c r="AU210" s="7">
        <f t="shared" si="152"/>
        <v>0</v>
      </c>
      <c r="AV210" s="7">
        <f t="shared" si="157"/>
        <v>8.8650000000000002</v>
      </c>
      <c r="AW210" s="7"/>
      <c r="AX210" s="7"/>
      <c r="AY210" s="7">
        <f t="shared" si="158"/>
        <v>8.8650000000000002</v>
      </c>
      <c r="AZ210" s="9"/>
    </row>
    <row r="211" spans="5:52" x14ac:dyDescent="0.2">
      <c r="E211" s="93" t="s">
        <v>100</v>
      </c>
      <c r="F211" s="61" t="s">
        <v>104</v>
      </c>
      <c r="G211" s="6" t="s">
        <v>49</v>
      </c>
      <c r="H211" s="20"/>
      <c r="I211" s="20"/>
      <c r="J211" s="20"/>
      <c r="K211" s="20"/>
      <c r="L211" s="20"/>
      <c r="M211" s="20"/>
      <c r="N211" s="20"/>
      <c r="O211" s="20"/>
      <c r="P211" s="20"/>
      <c r="Q211" s="20"/>
      <c r="R211" s="20"/>
      <c r="S211" s="20"/>
      <c r="T211" s="7">
        <f>T209</f>
        <v>0</v>
      </c>
      <c r="U211" s="7">
        <f>(U209)</f>
        <v>0</v>
      </c>
      <c r="V211" s="7"/>
      <c r="W211" s="7">
        <f>(W209)</f>
        <v>0</v>
      </c>
      <c r="X211" s="7">
        <f>(X209)</f>
        <v>0</v>
      </c>
      <c r="Y211" s="7">
        <f>(Y209)</f>
        <v>0</v>
      </c>
      <c r="Z211" s="7">
        <f>(Z209)</f>
        <v>0</v>
      </c>
      <c r="AA211" s="7">
        <f>(AA209)</f>
        <v>0</v>
      </c>
      <c r="AB211" s="19"/>
      <c r="AC211" s="7">
        <f>AC209</f>
        <v>0</v>
      </c>
      <c r="AD211" s="7">
        <f>AD209</f>
        <v>0</v>
      </c>
      <c r="AE211" s="7">
        <f>AE209</f>
        <v>0</v>
      </c>
      <c r="AF211" s="7"/>
      <c r="AG211" s="7">
        <f t="shared" si="161"/>
        <v>0</v>
      </c>
      <c r="AH211" s="7">
        <f>(H209-I209-T209)</f>
        <v>900</v>
      </c>
      <c r="AI211" s="7"/>
      <c r="AJ211" s="7">
        <f>(AG211)</f>
        <v>0</v>
      </c>
      <c r="AK211" s="7"/>
      <c r="AL211" s="7">
        <f t="shared" si="154"/>
        <v>900</v>
      </c>
      <c r="AM211" s="8">
        <v>0.01</v>
      </c>
      <c r="AN211" s="7">
        <f t="shared" si="155"/>
        <v>9</v>
      </c>
      <c r="AO211" s="7"/>
      <c r="AP211" s="7">
        <f t="shared" si="156"/>
        <v>9</v>
      </c>
      <c r="AQ211" s="8">
        <v>3.3300000000000003E-2</v>
      </c>
      <c r="AR211" s="17">
        <f t="shared" si="150"/>
        <v>0.29970000000000002</v>
      </c>
      <c r="AS211" s="7">
        <f t="shared" si="151"/>
        <v>8.7003000000000004</v>
      </c>
      <c r="AT211" s="7">
        <f>AT209</f>
        <v>0</v>
      </c>
      <c r="AU211" s="7">
        <f t="shared" si="152"/>
        <v>0</v>
      </c>
      <c r="AV211" s="7">
        <f t="shared" si="157"/>
        <v>8.7003000000000004</v>
      </c>
      <c r="AW211" s="7"/>
      <c r="AX211" s="7"/>
      <c r="AY211" s="7">
        <f t="shared" si="158"/>
        <v>8.7003000000000004</v>
      </c>
      <c r="AZ211" s="9"/>
    </row>
    <row r="212" spans="5:52" x14ac:dyDescent="0.2">
      <c r="E212" s="93" t="s">
        <v>100</v>
      </c>
      <c r="F212" s="61" t="s">
        <v>104</v>
      </c>
      <c r="G212" s="6" t="s">
        <v>50</v>
      </c>
      <c r="H212" s="20"/>
      <c r="I212" s="20"/>
      <c r="J212" s="20"/>
      <c r="K212" s="20"/>
      <c r="L212" s="20"/>
      <c r="M212" s="20"/>
      <c r="N212" s="20"/>
      <c r="O212" s="20"/>
      <c r="P212" s="20"/>
      <c r="Q212" s="20"/>
      <c r="R212" s="20"/>
      <c r="S212" s="20"/>
      <c r="T212" s="7">
        <f>T209</f>
        <v>0</v>
      </c>
      <c r="U212" s="7">
        <f t="shared" ref="U212:AA212" si="162">(U211)</f>
        <v>0</v>
      </c>
      <c r="V212" s="7">
        <f t="shared" si="162"/>
        <v>0</v>
      </c>
      <c r="W212" s="7">
        <f t="shared" si="162"/>
        <v>0</v>
      </c>
      <c r="X212" s="7">
        <f t="shared" si="162"/>
        <v>0</v>
      </c>
      <c r="Y212" s="7">
        <f t="shared" si="162"/>
        <v>0</v>
      </c>
      <c r="Z212" s="7">
        <f t="shared" si="162"/>
        <v>0</v>
      </c>
      <c r="AA212" s="7">
        <f t="shared" si="162"/>
        <v>0</v>
      </c>
      <c r="AB212" s="19"/>
      <c r="AC212" s="7">
        <f>AC209</f>
        <v>0</v>
      </c>
      <c r="AD212" s="7">
        <f>AD209</f>
        <v>0</v>
      </c>
      <c r="AE212" s="7">
        <f>AE209</f>
        <v>0</v>
      </c>
      <c r="AF212" s="7"/>
      <c r="AG212" s="7">
        <f t="shared" si="161"/>
        <v>0</v>
      </c>
      <c r="AH212" s="7">
        <f>(H209-I209-T209)</f>
        <v>900</v>
      </c>
      <c r="AI212" s="7"/>
      <c r="AJ212" s="7">
        <f>(AG212)</f>
        <v>0</v>
      </c>
      <c r="AK212" s="7"/>
      <c r="AL212" s="7">
        <f t="shared" si="154"/>
        <v>900</v>
      </c>
      <c r="AM212" s="8">
        <v>1E-3</v>
      </c>
      <c r="AN212" s="7">
        <f t="shared" si="155"/>
        <v>0.9</v>
      </c>
      <c r="AO212" s="7"/>
      <c r="AP212" s="7">
        <f t="shared" si="156"/>
        <v>0.9</v>
      </c>
      <c r="AQ212" s="8">
        <v>3.3300000000000003E-2</v>
      </c>
      <c r="AR212" s="17">
        <f t="shared" si="150"/>
        <v>2.9970000000000004E-2</v>
      </c>
      <c r="AS212" s="7">
        <f t="shared" si="151"/>
        <v>0.87002999999999997</v>
      </c>
      <c r="AT212" s="7">
        <f>AT209</f>
        <v>0</v>
      </c>
      <c r="AU212" s="7">
        <f t="shared" si="152"/>
        <v>0</v>
      </c>
      <c r="AV212" s="7">
        <f t="shared" si="157"/>
        <v>0.87002999999999997</v>
      </c>
      <c r="AW212" s="7"/>
      <c r="AX212" s="7"/>
      <c r="AY212" s="7">
        <f t="shared" si="158"/>
        <v>0.87002999999999997</v>
      </c>
      <c r="AZ212" s="9"/>
    </row>
    <row r="213" spans="5:52" x14ac:dyDescent="0.2">
      <c r="E213" s="92" t="s">
        <v>101</v>
      </c>
      <c r="F213" s="69" t="s">
        <v>106</v>
      </c>
      <c r="G213" s="4" t="s">
        <v>48</v>
      </c>
      <c r="H213" s="3">
        <v>750</v>
      </c>
      <c r="I213" s="3">
        <v>0</v>
      </c>
      <c r="J213" s="3"/>
      <c r="K213" s="3"/>
      <c r="L213" s="3"/>
      <c r="M213" s="3"/>
      <c r="N213" s="3"/>
      <c r="O213" s="3"/>
      <c r="P213" s="3"/>
      <c r="Q213" s="3"/>
      <c r="R213" s="3"/>
      <c r="S213" s="3"/>
      <c r="T213" s="3">
        <f>SUM(J213:R213)</f>
        <v>0</v>
      </c>
      <c r="U213" s="3"/>
      <c r="V213" s="3"/>
      <c r="W213" s="3"/>
      <c r="X213" s="3"/>
      <c r="Y213" s="3"/>
      <c r="Z213" s="3"/>
      <c r="AA213" s="3"/>
      <c r="AB213" s="19"/>
      <c r="AC213" s="3"/>
      <c r="AD213" s="3"/>
      <c r="AE213" s="3"/>
      <c r="AF213" s="3"/>
      <c r="AG213" s="3">
        <f t="shared" si="161"/>
        <v>0</v>
      </c>
      <c r="AH213" s="3">
        <f>(H213-I213-T213)</f>
        <v>750</v>
      </c>
      <c r="AI213" s="3"/>
      <c r="AJ213" s="3">
        <f t="shared" ref="AJ213:AJ224" si="163">(AG213)</f>
        <v>0</v>
      </c>
      <c r="AK213" s="3"/>
      <c r="AL213" s="3">
        <f t="shared" si="154"/>
        <v>750</v>
      </c>
      <c r="AM213" s="5">
        <v>2.9000000000000001E-2</v>
      </c>
      <c r="AN213" s="3">
        <f t="shared" si="155"/>
        <v>21.75</v>
      </c>
      <c r="AO213" s="3"/>
      <c r="AP213" s="3">
        <f t="shared" si="156"/>
        <v>21.75</v>
      </c>
      <c r="AQ213" s="5">
        <v>3.3300000000000003E-2</v>
      </c>
      <c r="AR213" s="17">
        <f t="shared" si="150"/>
        <v>0.72427500000000011</v>
      </c>
      <c r="AS213" s="3">
        <f t="shared" si="151"/>
        <v>21.025725000000001</v>
      </c>
      <c r="AT213" s="3"/>
      <c r="AU213" s="3">
        <f t="shared" si="152"/>
        <v>0</v>
      </c>
      <c r="AV213" s="3">
        <f t="shared" si="157"/>
        <v>21.025725000000001</v>
      </c>
      <c r="AW213" s="3"/>
      <c r="AX213" s="3"/>
      <c r="AY213" s="3">
        <f t="shared" si="158"/>
        <v>21.025725000000001</v>
      </c>
      <c r="AZ213" s="3">
        <f>SUM(AY213+AY214+AY215+AY216)</f>
        <v>36.326250000000002</v>
      </c>
    </row>
    <row r="214" spans="5:52" x14ac:dyDescent="0.2">
      <c r="E214" s="92" t="s">
        <v>101</v>
      </c>
      <c r="F214" s="61" t="s">
        <v>106</v>
      </c>
      <c r="G214" s="6" t="s">
        <v>52</v>
      </c>
      <c r="H214" s="20"/>
      <c r="I214" s="20"/>
      <c r="J214" s="20"/>
      <c r="K214" s="20"/>
      <c r="L214" s="20"/>
      <c r="M214" s="20"/>
      <c r="N214" s="20"/>
      <c r="O214" s="20"/>
      <c r="P214" s="20"/>
      <c r="Q214" s="20"/>
      <c r="R214" s="20"/>
      <c r="S214" s="20"/>
      <c r="T214" s="7">
        <f>(T213)</f>
        <v>0</v>
      </c>
      <c r="U214" s="7"/>
      <c r="V214" s="7"/>
      <c r="W214" s="7"/>
      <c r="X214" s="7"/>
      <c r="Y214" s="7"/>
      <c r="Z214" s="7"/>
      <c r="AA214" s="7"/>
      <c r="AB214" s="7"/>
      <c r="AC214" s="7"/>
      <c r="AD214" s="7"/>
      <c r="AE214" s="7"/>
      <c r="AF214" s="7"/>
      <c r="AG214" s="7">
        <f t="shared" si="161"/>
        <v>0</v>
      </c>
      <c r="AH214" s="7">
        <f>(H213-I213-T213)</f>
        <v>750</v>
      </c>
      <c r="AI214" s="7"/>
      <c r="AJ214" s="7">
        <f t="shared" si="163"/>
        <v>0</v>
      </c>
      <c r="AK214" s="7"/>
      <c r="AL214" s="7">
        <f t="shared" si="154"/>
        <v>750</v>
      </c>
      <c r="AM214" s="8">
        <v>0.01</v>
      </c>
      <c r="AN214" s="7">
        <f t="shared" si="155"/>
        <v>7.5</v>
      </c>
      <c r="AO214" s="7"/>
      <c r="AP214" s="7">
        <f t="shared" si="156"/>
        <v>7.5</v>
      </c>
      <c r="AQ214" s="8">
        <v>2.3300000000000001E-2</v>
      </c>
      <c r="AR214" s="17">
        <f t="shared" si="150"/>
        <v>0.17475000000000002</v>
      </c>
      <c r="AS214" s="7">
        <f t="shared" si="151"/>
        <v>7.3252499999999996</v>
      </c>
      <c r="AT214" s="7">
        <f>(AT213)</f>
        <v>0</v>
      </c>
      <c r="AU214" s="7">
        <f t="shared" si="152"/>
        <v>0</v>
      </c>
      <c r="AV214" s="7">
        <f t="shared" si="157"/>
        <v>7.3252499999999996</v>
      </c>
      <c r="AW214" s="7"/>
      <c r="AX214" s="7"/>
      <c r="AY214" s="7">
        <f t="shared" si="158"/>
        <v>7.3252499999999996</v>
      </c>
      <c r="AZ214" s="9"/>
    </row>
    <row r="215" spans="5:52" x14ac:dyDescent="0.2">
      <c r="E215" s="92" t="s">
        <v>101</v>
      </c>
      <c r="F215" s="61" t="s">
        <v>106</v>
      </c>
      <c r="G215" s="6" t="s">
        <v>49</v>
      </c>
      <c r="H215" s="20"/>
      <c r="I215" s="20"/>
      <c r="J215" s="20"/>
      <c r="K215" s="20"/>
      <c r="L215" s="20"/>
      <c r="M215" s="20"/>
      <c r="N215" s="20"/>
      <c r="O215" s="20"/>
      <c r="P215" s="20"/>
      <c r="Q215" s="20"/>
      <c r="R215" s="20"/>
      <c r="S215" s="20"/>
      <c r="T215" s="7">
        <f>T213</f>
        <v>0</v>
      </c>
      <c r="U215" s="7">
        <f>(U213)</f>
        <v>0</v>
      </c>
      <c r="V215" s="7"/>
      <c r="W215" s="7">
        <f>(W213)</f>
        <v>0</v>
      </c>
      <c r="X215" s="7">
        <f>(X213)</f>
        <v>0</v>
      </c>
      <c r="Y215" s="7">
        <f>(Y213)</f>
        <v>0</v>
      </c>
      <c r="Z215" s="7">
        <f>(Z213)</f>
        <v>0</v>
      </c>
      <c r="AA215" s="7">
        <f>(AA213)</f>
        <v>0</v>
      </c>
      <c r="AB215" s="19"/>
      <c r="AC215" s="7">
        <f>AC213</f>
        <v>0</v>
      </c>
      <c r="AD215" s="7">
        <f>AD213</f>
        <v>0</v>
      </c>
      <c r="AE215" s="7">
        <f>(AE213)</f>
        <v>0</v>
      </c>
      <c r="AF215" s="7"/>
      <c r="AG215" s="7">
        <f t="shared" si="161"/>
        <v>0</v>
      </c>
      <c r="AH215" s="7">
        <f>(H213-I213-T213)</f>
        <v>750</v>
      </c>
      <c r="AI215" s="7"/>
      <c r="AJ215" s="7">
        <f t="shared" si="163"/>
        <v>0</v>
      </c>
      <c r="AK215" s="7"/>
      <c r="AL215" s="7">
        <f t="shared" si="154"/>
        <v>750</v>
      </c>
      <c r="AM215" s="8">
        <v>0.01</v>
      </c>
      <c r="AN215" s="7">
        <f t="shared" si="155"/>
        <v>7.5</v>
      </c>
      <c r="AO215" s="7"/>
      <c r="AP215" s="7">
        <f t="shared" si="156"/>
        <v>7.5</v>
      </c>
      <c r="AQ215" s="8">
        <v>3.3300000000000003E-2</v>
      </c>
      <c r="AR215" s="17">
        <f t="shared" si="150"/>
        <v>0.24975000000000003</v>
      </c>
      <c r="AS215" s="7">
        <f t="shared" si="151"/>
        <v>7.2502500000000003</v>
      </c>
      <c r="AT215" s="7">
        <f>AT213</f>
        <v>0</v>
      </c>
      <c r="AU215" s="7">
        <f t="shared" si="152"/>
        <v>0</v>
      </c>
      <c r="AV215" s="7">
        <f t="shared" si="157"/>
        <v>7.2502500000000003</v>
      </c>
      <c r="AW215" s="7"/>
      <c r="AX215" s="7"/>
      <c r="AY215" s="7">
        <f t="shared" si="158"/>
        <v>7.2502500000000003</v>
      </c>
      <c r="AZ215" s="9"/>
    </row>
    <row r="216" spans="5:52" x14ac:dyDescent="0.2">
      <c r="E216" s="92" t="s">
        <v>101</v>
      </c>
      <c r="F216" s="61" t="s">
        <v>106</v>
      </c>
      <c r="G216" s="6" t="s">
        <v>50</v>
      </c>
      <c r="H216" s="20"/>
      <c r="I216" s="20"/>
      <c r="J216" s="20"/>
      <c r="K216" s="20"/>
      <c r="L216" s="20"/>
      <c r="M216" s="20"/>
      <c r="N216" s="20"/>
      <c r="O216" s="20"/>
      <c r="P216" s="20"/>
      <c r="Q216" s="20"/>
      <c r="R216" s="20"/>
      <c r="S216" s="20"/>
      <c r="T216" s="7">
        <f>T213</f>
        <v>0</v>
      </c>
      <c r="U216" s="7">
        <f>U213</f>
        <v>0</v>
      </c>
      <c r="V216" s="7">
        <f>(V215)</f>
        <v>0</v>
      </c>
      <c r="W216" s="7">
        <f t="shared" ref="W216:AA216" si="164">W213</f>
        <v>0</v>
      </c>
      <c r="X216" s="7">
        <f t="shared" si="164"/>
        <v>0</v>
      </c>
      <c r="Y216" s="7">
        <f t="shared" si="164"/>
        <v>0</v>
      </c>
      <c r="Z216" s="7">
        <f t="shared" si="164"/>
        <v>0</v>
      </c>
      <c r="AA216" s="7">
        <f t="shared" si="164"/>
        <v>0</v>
      </c>
      <c r="AB216" s="19"/>
      <c r="AC216" s="7">
        <f>AC213</f>
        <v>0</v>
      </c>
      <c r="AD216" s="7">
        <f>AD213</f>
        <v>0</v>
      </c>
      <c r="AE216" s="7">
        <f t="shared" ref="AE216" si="165">AE213</f>
        <v>0</v>
      </c>
      <c r="AF216" s="7"/>
      <c r="AG216" s="7">
        <f t="shared" si="161"/>
        <v>0</v>
      </c>
      <c r="AH216" s="7">
        <f>(H213-I213-T213)</f>
        <v>750</v>
      </c>
      <c r="AI216" s="7"/>
      <c r="AJ216" s="7">
        <f t="shared" si="163"/>
        <v>0</v>
      </c>
      <c r="AK216" s="7"/>
      <c r="AL216" s="7">
        <f t="shared" si="154"/>
        <v>750</v>
      </c>
      <c r="AM216" s="8">
        <v>1E-3</v>
      </c>
      <c r="AN216" s="7">
        <f t="shared" si="155"/>
        <v>0.75</v>
      </c>
      <c r="AO216" s="7"/>
      <c r="AP216" s="7">
        <f t="shared" si="156"/>
        <v>0.75</v>
      </c>
      <c r="AQ216" s="8">
        <v>3.3300000000000003E-2</v>
      </c>
      <c r="AR216" s="17">
        <f t="shared" si="150"/>
        <v>2.4975000000000004E-2</v>
      </c>
      <c r="AS216" s="7">
        <f t="shared" si="151"/>
        <v>0.72502500000000003</v>
      </c>
      <c r="AT216" s="7">
        <f>AT213</f>
        <v>0</v>
      </c>
      <c r="AU216" s="7">
        <f t="shared" si="152"/>
        <v>0</v>
      </c>
      <c r="AV216" s="7">
        <f t="shared" si="157"/>
        <v>0.72502500000000003</v>
      </c>
      <c r="AW216" s="7"/>
      <c r="AX216" s="7"/>
      <c r="AY216" s="7">
        <f t="shared" si="158"/>
        <v>0.72502500000000003</v>
      </c>
      <c r="AZ216" s="9"/>
    </row>
    <row r="217" spans="5:52" x14ac:dyDescent="0.2">
      <c r="E217" s="93" t="s">
        <v>102</v>
      </c>
      <c r="F217" s="70" t="s">
        <v>107</v>
      </c>
      <c r="G217" s="22" t="s">
        <v>48</v>
      </c>
      <c r="H217" s="23">
        <v>500</v>
      </c>
      <c r="I217" s="23">
        <v>0</v>
      </c>
      <c r="J217" s="23"/>
      <c r="K217" s="23"/>
      <c r="L217" s="23"/>
      <c r="M217" s="23"/>
      <c r="N217" s="23"/>
      <c r="O217" s="23"/>
      <c r="P217" s="23"/>
      <c r="Q217" s="23"/>
      <c r="R217" s="23"/>
      <c r="S217" s="23"/>
      <c r="T217" s="23">
        <f>SUM(J217:R217)</f>
        <v>0</v>
      </c>
      <c r="U217" s="23"/>
      <c r="V217" s="23"/>
      <c r="W217" s="23"/>
      <c r="X217" s="23"/>
      <c r="Y217" s="23"/>
      <c r="Z217" s="23"/>
      <c r="AA217" s="23"/>
      <c r="AB217" s="19"/>
      <c r="AC217" s="23"/>
      <c r="AD217" s="23"/>
      <c r="AE217" s="23"/>
      <c r="AF217" s="23"/>
      <c r="AG217" s="23">
        <f t="shared" si="161"/>
        <v>0</v>
      </c>
      <c r="AH217" s="23">
        <f>(H217-I217-T217)</f>
        <v>500</v>
      </c>
      <c r="AI217" s="23"/>
      <c r="AJ217" s="23">
        <f t="shared" si="163"/>
        <v>0</v>
      </c>
      <c r="AK217" s="23"/>
      <c r="AL217" s="23">
        <f t="shared" si="154"/>
        <v>500</v>
      </c>
      <c r="AM217" s="24">
        <v>2.9000000000000001E-2</v>
      </c>
      <c r="AN217" s="23">
        <f t="shared" si="155"/>
        <v>14.5</v>
      </c>
      <c r="AO217" s="23"/>
      <c r="AP217" s="23">
        <f t="shared" si="156"/>
        <v>14.5</v>
      </c>
      <c r="AQ217" s="24">
        <v>3.3300000000000003E-2</v>
      </c>
      <c r="AR217" s="17">
        <f t="shared" si="150"/>
        <v>0.48285000000000006</v>
      </c>
      <c r="AS217" s="23">
        <f t="shared" si="151"/>
        <v>14.017149999999999</v>
      </c>
      <c r="AT217" s="23"/>
      <c r="AU217" s="23">
        <f t="shared" si="152"/>
        <v>0</v>
      </c>
      <c r="AV217" s="23">
        <f t="shared" si="157"/>
        <v>14.017149999999999</v>
      </c>
      <c r="AW217" s="23"/>
      <c r="AX217" s="23"/>
      <c r="AY217" s="23">
        <f t="shared" si="158"/>
        <v>14.017149999999999</v>
      </c>
      <c r="AZ217" s="23">
        <f>SUM(AY217+AY218+AY219)</f>
        <v>38.184649999999998</v>
      </c>
    </row>
    <row r="218" spans="5:52" x14ac:dyDescent="0.2">
      <c r="E218" s="93" t="s">
        <v>102</v>
      </c>
      <c r="F218" s="61" t="s">
        <v>107</v>
      </c>
      <c r="G218" s="6" t="s">
        <v>51</v>
      </c>
      <c r="H218" s="20"/>
      <c r="I218" s="20"/>
      <c r="J218" s="20"/>
      <c r="K218" s="20"/>
      <c r="L218" s="20"/>
      <c r="M218" s="20"/>
      <c r="N218" s="20"/>
      <c r="O218" s="20"/>
      <c r="P218" s="20"/>
      <c r="Q218" s="20"/>
      <c r="R218" s="20"/>
      <c r="S218" s="20"/>
      <c r="T218" s="7">
        <f>(T217)</f>
        <v>0</v>
      </c>
      <c r="U218" s="7"/>
      <c r="V218" s="7"/>
      <c r="W218" s="7"/>
      <c r="X218" s="7"/>
      <c r="Y218" s="7"/>
      <c r="Z218" s="7"/>
      <c r="AA218" s="7"/>
      <c r="AB218" s="7"/>
      <c r="AC218" s="7"/>
      <c r="AD218" s="7"/>
      <c r="AE218" s="7"/>
      <c r="AF218" s="7"/>
      <c r="AG218" s="7">
        <f t="shared" si="161"/>
        <v>0</v>
      </c>
      <c r="AH218" s="7">
        <f>(H217-I217-T217)</f>
        <v>500</v>
      </c>
      <c r="AI218" s="7"/>
      <c r="AJ218" s="7">
        <f t="shared" si="163"/>
        <v>0</v>
      </c>
      <c r="AK218" s="7"/>
      <c r="AL218" s="7">
        <f t="shared" si="154"/>
        <v>500</v>
      </c>
      <c r="AM218" s="8">
        <v>0.04</v>
      </c>
      <c r="AN218" s="7">
        <f t="shared" si="155"/>
        <v>20</v>
      </c>
      <c r="AO218" s="7"/>
      <c r="AP218" s="7">
        <f t="shared" si="156"/>
        <v>20</v>
      </c>
      <c r="AQ218" s="8">
        <v>3.3300000000000003E-2</v>
      </c>
      <c r="AR218" s="17">
        <f t="shared" si="150"/>
        <v>0.66600000000000004</v>
      </c>
      <c r="AS218" s="7">
        <f t="shared" si="151"/>
        <v>19.334</v>
      </c>
      <c r="AT218" s="7">
        <f>(AT217)</f>
        <v>0</v>
      </c>
      <c r="AU218" s="7">
        <f t="shared" si="152"/>
        <v>0</v>
      </c>
      <c r="AV218" s="7">
        <f t="shared" si="157"/>
        <v>19.334</v>
      </c>
      <c r="AW218" s="7"/>
      <c r="AX218" s="7"/>
      <c r="AY218" s="7">
        <f t="shared" si="158"/>
        <v>19.334</v>
      </c>
      <c r="AZ218" s="9"/>
    </row>
    <row r="219" spans="5:52" x14ac:dyDescent="0.2">
      <c r="E219" s="93" t="s">
        <v>102</v>
      </c>
      <c r="F219" s="61" t="s">
        <v>107</v>
      </c>
      <c r="G219" s="6" t="s">
        <v>52</v>
      </c>
      <c r="H219" s="20"/>
      <c r="I219" s="20"/>
      <c r="J219" s="20"/>
      <c r="K219" s="20"/>
      <c r="L219" s="20"/>
      <c r="M219" s="20"/>
      <c r="N219" s="20"/>
      <c r="O219" s="20"/>
      <c r="P219" s="20"/>
      <c r="Q219" s="20"/>
      <c r="R219" s="20"/>
      <c r="S219" s="20"/>
      <c r="T219" s="7">
        <f>T217</f>
        <v>0</v>
      </c>
      <c r="U219" s="7"/>
      <c r="V219" s="7"/>
      <c r="W219" s="7"/>
      <c r="X219" s="7"/>
      <c r="Y219" s="7"/>
      <c r="Z219" s="7"/>
      <c r="AA219" s="7"/>
      <c r="AB219" s="7"/>
      <c r="AC219" s="7"/>
      <c r="AD219" s="7"/>
      <c r="AE219" s="7"/>
      <c r="AF219" s="7"/>
      <c r="AG219" s="7">
        <f t="shared" si="161"/>
        <v>0</v>
      </c>
      <c r="AH219" s="7">
        <f>(H217-I217-T217)</f>
        <v>500</v>
      </c>
      <c r="AI219" s="7"/>
      <c r="AJ219" s="7">
        <f t="shared" si="163"/>
        <v>0</v>
      </c>
      <c r="AK219" s="7"/>
      <c r="AL219" s="7">
        <f t="shared" si="154"/>
        <v>500</v>
      </c>
      <c r="AM219" s="8">
        <v>0.01</v>
      </c>
      <c r="AN219" s="7">
        <f t="shared" si="155"/>
        <v>5</v>
      </c>
      <c r="AO219" s="7"/>
      <c r="AP219" s="7">
        <f t="shared" si="156"/>
        <v>5</v>
      </c>
      <c r="AQ219" s="8">
        <v>3.3300000000000003E-2</v>
      </c>
      <c r="AR219" s="17">
        <f t="shared" si="150"/>
        <v>0.16650000000000001</v>
      </c>
      <c r="AS219" s="7">
        <f t="shared" si="151"/>
        <v>4.8334999999999999</v>
      </c>
      <c r="AT219" s="7">
        <f>AT217</f>
        <v>0</v>
      </c>
      <c r="AU219" s="7">
        <f t="shared" si="152"/>
        <v>0</v>
      </c>
      <c r="AV219" s="7">
        <f t="shared" si="157"/>
        <v>4.8334999999999999</v>
      </c>
      <c r="AW219" s="7"/>
      <c r="AX219" s="7"/>
      <c r="AY219" s="7">
        <f t="shared" si="158"/>
        <v>4.8334999999999999</v>
      </c>
      <c r="AZ219" s="9"/>
    </row>
    <row r="220" spans="5:52" x14ac:dyDescent="0.2">
      <c r="E220" s="92" t="s">
        <v>103</v>
      </c>
      <c r="F220" s="69" t="s">
        <v>105</v>
      </c>
      <c r="G220" s="4" t="s">
        <v>48</v>
      </c>
      <c r="H220" s="3">
        <v>800</v>
      </c>
      <c r="I220" s="3">
        <v>0</v>
      </c>
      <c r="J220" s="3"/>
      <c r="K220" s="3"/>
      <c r="L220" s="3"/>
      <c r="M220" s="3"/>
      <c r="N220" s="3"/>
      <c r="O220" s="3"/>
      <c r="P220" s="3"/>
      <c r="Q220" s="3"/>
      <c r="R220" s="3"/>
      <c r="S220" s="3"/>
      <c r="T220" s="3">
        <f>SUM(J220:R220)</f>
        <v>0</v>
      </c>
      <c r="U220" s="3"/>
      <c r="V220" s="3"/>
      <c r="W220" s="3"/>
      <c r="X220" s="3"/>
      <c r="Y220" s="3"/>
      <c r="Z220" s="3"/>
      <c r="AA220" s="3"/>
      <c r="AB220" s="19"/>
      <c r="AC220" s="3"/>
      <c r="AD220" s="3"/>
      <c r="AE220" s="3"/>
      <c r="AF220" s="3"/>
      <c r="AG220" s="3">
        <f t="shared" si="161"/>
        <v>0</v>
      </c>
      <c r="AH220" s="3">
        <f>(H220-I220-T220)</f>
        <v>800</v>
      </c>
      <c r="AI220" s="3"/>
      <c r="AJ220" s="3">
        <f t="shared" si="163"/>
        <v>0</v>
      </c>
      <c r="AK220" s="3"/>
      <c r="AL220" s="3">
        <f t="shared" si="154"/>
        <v>800</v>
      </c>
      <c r="AM220" s="5">
        <v>2.9000000000000001E-2</v>
      </c>
      <c r="AN220" s="3">
        <f t="shared" si="155"/>
        <v>23.200000000000003</v>
      </c>
      <c r="AO220" s="3"/>
      <c r="AP220" s="3">
        <f t="shared" si="156"/>
        <v>23.200000000000003</v>
      </c>
      <c r="AQ220" s="5">
        <v>3.3300000000000003E-2</v>
      </c>
      <c r="AR220" s="17">
        <f t="shared" si="150"/>
        <v>0.77256000000000014</v>
      </c>
      <c r="AS220" s="3">
        <f t="shared" si="151"/>
        <v>22.427440000000004</v>
      </c>
      <c r="AT220" s="3"/>
      <c r="AU220" s="3">
        <f t="shared" si="152"/>
        <v>0</v>
      </c>
      <c r="AV220" s="3">
        <f t="shared" si="157"/>
        <v>22.427440000000004</v>
      </c>
      <c r="AW220" s="3"/>
      <c r="AX220" s="3"/>
      <c r="AY220" s="3">
        <f t="shared" si="158"/>
        <v>22.427440000000004</v>
      </c>
      <c r="AZ220" s="3">
        <f>SUM(AY220+AY221+AY222+AY223+AY224)</f>
        <v>57.035300000000007</v>
      </c>
    </row>
    <row r="221" spans="5:52" x14ac:dyDescent="0.2">
      <c r="E221" s="92" t="s">
        <v>103</v>
      </c>
      <c r="F221" s="61" t="s">
        <v>105</v>
      </c>
      <c r="G221" s="6" t="s">
        <v>51</v>
      </c>
      <c r="H221" s="20"/>
      <c r="I221" s="20"/>
      <c r="J221" s="20"/>
      <c r="K221" s="20"/>
      <c r="L221" s="20"/>
      <c r="M221" s="20"/>
      <c r="N221" s="20"/>
      <c r="O221" s="20"/>
      <c r="P221" s="20"/>
      <c r="Q221" s="20"/>
      <c r="R221" s="20"/>
      <c r="S221" s="20"/>
      <c r="T221" s="7">
        <f>(T220)</f>
        <v>0</v>
      </c>
      <c r="U221" s="7"/>
      <c r="V221" s="7"/>
      <c r="W221" s="7"/>
      <c r="X221" s="7"/>
      <c r="Y221" s="7"/>
      <c r="Z221" s="7"/>
      <c r="AA221" s="7"/>
      <c r="AB221" s="7"/>
      <c r="AC221" s="7"/>
      <c r="AD221" s="7"/>
      <c r="AE221" s="7"/>
      <c r="AF221" s="7"/>
      <c r="AG221" s="7">
        <f>SUM(U221:AE221)</f>
        <v>0</v>
      </c>
      <c r="AH221" s="7">
        <f>(H220-I220-T220)</f>
        <v>800</v>
      </c>
      <c r="AI221" s="7"/>
      <c r="AJ221" s="7">
        <f t="shared" si="163"/>
        <v>0</v>
      </c>
      <c r="AK221" s="7"/>
      <c r="AL221" s="7">
        <f>(AH221-AI221-AJ221-AK221)</f>
        <v>800</v>
      </c>
      <c r="AM221" s="8">
        <v>0.01</v>
      </c>
      <c r="AN221" s="7">
        <f>AL221*AM221</f>
        <v>8</v>
      </c>
      <c r="AO221" s="7"/>
      <c r="AP221" s="7">
        <f>(AN221+AO221)</f>
        <v>8</v>
      </c>
      <c r="AQ221" s="8">
        <v>3.3300000000000003E-2</v>
      </c>
      <c r="AR221" s="17">
        <f t="shared" si="150"/>
        <v>0.26640000000000003</v>
      </c>
      <c r="AS221" s="7">
        <f t="shared" si="151"/>
        <v>7.7336</v>
      </c>
      <c r="AT221" s="7">
        <f>(AT220)</f>
        <v>0</v>
      </c>
      <c r="AU221" s="7">
        <f t="shared" si="152"/>
        <v>0</v>
      </c>
      <c r="AV221" s="7">
        <f>(AS221+AU221)</f>
        <v>7.7336</v>
      </c>
      <c r="AW221" s="7"/>
      <c r="AX221" s="7"/>
      <c r="AY221" s="7">
        <f t="shared" si="158"/>
        <v>7.7336</v>
      </c>
      <c r="AZ221" s="9"/>
    </row>
    <row r="222" spans="5:52" x14ac:dyDescent="0.2">
      <c r="E222" s="92" t="s">
        <v>103</v>
      </c>
      <c r="F222" s="61" t="s">
        <v>105</v>
      </c>
      <c r="G222" s="6" t="s">
        <v>52</v>
      </c>
      <c r="H222" s="20"/>
      <c r="I222" s="20"/>
      <c r="J222" s="20"/>
      <c r="K222" s="20"/>
      <c r="L222" s="20"/>
      <c r="M222" s="20"/>
      <c r="N222" s="20"/>
      <c r="O222" s="20"/>
      <c r="P222" s="20"/>
      <c r="Q222" s="20"/>
      <c r="R222" s="20"/>
      <c r="S222" s="20"/>
      <c r="T222" s="7">
        <f>(T220)</f>
        <v>0</v>
      </c>
      <c r="U222" s="7"/>
      <c r="V222" s="7"/>
      <c r="W222" s="7"/>
      <c r="X222" s="7"/>
      <c r="Y222" s="7"/>
      <c r="Z222" s="7"/>
      <c r="AA222" s="7"/>
      <c r="AB222" s="7"/>
      <c r="AC222" s="7"/>
      <c r="AD222" s="7"/>
      <c r="AE222" s="7"/>
      <c r="AF222" s="7"/>
      <c r="AG222" s="7">
        <f t="shared" ref="AG222:AG227" si="166">SUM(U222:AE222)</f>
        <v>0</v>
      </c>
      <c r="AH222" s="7">
        <f>(H220-I220-T220)</f>
        <v>800</v>
      </c>
      <c r="AI222" s="7"/>
      <c r="AJ222" s="7">
        <f t="shared" si="163"/>
        <v>0</v>
      </c>
      <c r="AK222" s="7"/>
      <c r="AL222" s="7">
        <f t="shared" ref="AL222:AL224" si="167">(AH222-AI222-AJ222-AK222)</f>
        <v>800</v>
      </c>
      <c r="AM222" s="8">
        <v>0.02</v>
      </c>
      <c r="AN222" s="7">
        <f t="shared" ref="AN222:AN224" si="168">AL222*AM222</f>
        <v>16</v>
      </c>
      <c r="AO222" s="7"/>
      <c r="AP222" s="7">
        <f t="shared" ref="AP222:AP224" si="169">(AN222+AO222)</f>
        <v>16</v>
      </c>
      <c r="AQ222" s="8">
        <v>3.3300000000000003E-2</v>
      </c>
      <c r="AR222" s="17">
        <f t="shared" si="150"/>
        <v>0.53280000000000005</v>
      </c>
      <c r="AS222" s="7">
        <f t="shared" si="151"/>
        <v>15.4672</v>
      </c>
      <c r="AT222" s="7">
        <f>(AT220)</f>
        <v>0</v>
      </c>
      <c r="AU222" s="7">
        <f t="shared" si="152"/>
        <v>0</v>
      </c>
      <c r="AV222" s="7">
        <f t="shared" ref="AV222:AV224" si="170">(AS222+AU222)</f>
        <v>15.4672</v>
      </c>
      <c r="AW222" s="7"/>
      <c r="AX222" s="7"/>
      <c r="AY222" s="7">
        <f t="shared" si="158"/>
        <v>15.4672</v>
      </c>
      <c r="AZ222" s="9"/>
    </row>
    <row r="223" spans="5:52" x14ac:dyDescent="0.2">
      <c r="E223" s="92" t="s">
        <v>103</v>
      </c>
      <c r="F223" s="61" t="s">
        <v>105</v>
      </c>
      <c r="G223" s="6" t="s">
        <v>91</v>
      </c>
      <c r="H223" s="20"/>
      <c r="I223" s="20"/>
      <c r="J223" s="20"/>
      <c r="K223" s="20"/>
      <c r="L223" s="20"/>
      <c r="M223" s="20"/>
      <c r="N223" s="20"/>
      <c r="O223" s="20"/>
      <c r="P223" s="20"/>
      <c r="Q223" s="20"/>
      <c r="R223" s="20"/>
      <c r="S223" s="20"/>
      <c r="T223" s="7">
        <f>T220</f>
        <v>0</v>
      </c>
      <c r="U223" s="7">
        <f t="shared" ref="U223:AC223" si="171">U222</f>
        <v>0</v>
      </c>
      <c r="V223" s="7">
        <f t="shared" si="171"/>
        <v>0</v>
      </c>
      <c r="W223" s="7">
        <f t="shared" si="171"/>
        <v>0</v>
      </c>
      <c r="X223" s="7">
        <f t="shared" si="171"/>
        <v>0</v>
      </c>
      <c r="Y223" s="7">
        <f t="shared" si="171"/>
        <v>0</v>
      </c>
      <c r="Z223" s="7">
        <f t="shared" si="171"/>
        <v>0</v>
      </c>
      <c r="AA223" s="7">
        <f t="shared" si="171"/>
        <v>0</v>
      </c>
      <c r="AB223" s="7">
        <f t="shared" si="171"/>
        <v>0</v>
      </c>
      <c r="AC223" s="7">
        <f t="shared" si="171"/>
        <v>0</v>
      </c>
      <c r="AD223" s="7"/>
      <c r="AE223" s="7">
        <f t="shared" ref="AE223" si="172">AE222</f>
        <v>0</v>
      </c>
      <c r="AF223" s="7"/>
      <c r="AG223" s="7">
        <f t="shared" si="166"/>
        <v>0</v>
      </c>
      <c r="AH223" s="7">
        <f>(H220-I220-T220)</f>
        <v>800</v>
      </c>
      <c r="AI223" s="7"/>
      <c r="AJ223" s="7">
        <f t="shared" si="163"/>
        <v>0</v>
      </c>
      <c r="AK223" s="7"/>
      <c r="AL223" s="7">
        <f t="shared" si="167"/>
        <v>800</v>
      </c>
      <c r="AM223" s="8">
        <v>7.4999999999999997E-3</v>
      </c>
      <c r="AN223" s="7">
        <f t="shared" si="168"/>
        <v>6</v>
      </c>
      <c r="AO223" s="7"/>
      <c r="AP223" s="7">
        <f t="shared" si="169"/>
        <v>6</v>
      </c>
      <c r="AQ223" s="8">
        <v>3.3300000000000003E-2</v>
      </c>
      <c r="AR223" s="17">
        <f t="shared" si="150"/>
        <v>0.19980000000000003</v>
      </c>
      <c r="AS223" s="7">
        <f t="shared" si="151"/>
        <v>5.8002000000000002</v>
      </c>
      <c r="AT223" s="7">
        <f>AT220</f>
        <v>0</v>
      </c>
      <c r="AU223" s="7">
        <f t="shared" si="152"/>
        <v>0</v>
      </c>
      <c r="AV223" s="7">
        <f t="shared" si="170"/>
        <v>5.8002000000000002</v>
      </c>
      <c r="AW223" s="7"/>
      <c r="AX223" s="7"/>
      <c r="AY223" s="7">
        <f t="shared" si="158"/>
        <v>5.8002000000000002</v>
      </c>
      <c r="AZ223" s="9"/>
    </row>
    <row r="224" spans="5:52" x14ac:dyDescent="0.2">
      <c r="E224" s="92" t="s">
        <v>103</v>
      </c>
      <c r="F224" s="61" t="s">
        <v>105</v>
      </c>
      <c r="G224" s="6" t="s">
        <v>92</v>
      </c>
      <c r="H224" s="20"/>
      <c r="I224" s="20"/>
      <c r="J224" s="20"/>
      <c r="K224" s="20"/>
      <c r="L224" s="20"/>
      <c r="M224" s="20"/>
      <c r="N224" s="20"/>
      <c r="O224" s="20"/>
      <c r="P224" s="20"/>
      <c r="Q224" s="20"/>
      <c r="R224" s="20"/>
      <c r="S224" s="20"/>
      <c r="T224" s="7">
        <f>T220</f>
        <v>0</v>
      </c>
      <c r="U224" s="7"/>
      <c r="V224" s="7"/>
      <c r="W224" s="7"/>
      <c r="X224" s="7"/>
      <c r="Y224" s="7"/>
      <c r="Z224" s="7"/>
      <c r="AA224" s="7"/>
      <c r="AB224" s="7"/>
      <c r="AC224" s="7"/>
      <c r="AD224" s="7"/>
      <c r="AE224" s="7"/>
      <c r="AF224" s="7"/>
      <c r="AG224" s="7">
        <f t="shared" si="166"/>
        <v>0</v>
      </c>
      <c r="AH224" s="7">
        <f>(H220-I220-T220)</f>
        <v>800</v>
      </c>
      <c r="AI224" s="7"/>
      <c r="AJ224" s="7">
        <f t="shared" si="163"/>
        <v>0</v>
      </c>
      <c r="AK224" s="7"/>
      <c r="AL224" s="7">
        <f t="shared" si="167"/>
        <v>800</v>
      </c>
      <c r="AM224" s="8">
        <v>7.2500000000000004E-3</v>
      </c>
      <c r="AN224" s="7">
        <f t="shared" si="168"/>
        <v>5.8000000000000007</v>
      </c>
      <c r="AO224" s="7"/>
      <c r="AP224" s="7">
        <f t="shared" si="169"/>
        <v>5.8000000000000007</v>
      </c>
      <c r="AQ224" s="8">
        <v>3.3300000000000003E-2</v>
      </c>
      <c r="AR224" s="17">
        <f t="shared" ref="AR224:AR255" si="173">(AP224*AQ224)</f>
        <v>0.19314000000000003</v>
      </c>
      <c r="AS224" s="7">
        <f t="shared" ref="AS224:AS255" si="174">(AP224-AR224)</f>
        <v>5.6068600000000011</v>
      </c>
      <c r="AT224" s="7">
        <f>AT220</f>
        <v>0</v>
      </c>
      <c r="AU224" s="7">
        <f t="shared" ref="AU224:AU255" si="175">(AT224*AM224)</f>
        <v>0</v>
      </c>
      <c r="AV224" s="7">
        <f t="shared" si="170"/>
        <v>5.6068600000000011</v>
      </c>
      <c r="AW224" s="7"/>
      <c r="AX224" s="7"/>
      <c r="AY224" s="7">
        <f t="shared" si="158"/>
        <v>5.6068600000000011</v>
      </c>
      <c r="AZ224" s="9"/>
    </row>
    <row r="225" spans="5:52" x14ac:dyDescent="0.2">
      <c r="E225" s="93" t="s">
        <v>111</v>
      </c>
      <c r="F225" s="70" t="s">
        <v>110</v>
      </c>
      <c r="G225" s="22" t="s">
        <v>48</v>
      </c>
      <c r="H225" s="23">
        <v>600</v>
      </c>
      <c r="I225" s="23">
        <v>0</v>
      </c>
      <c r="J225" s="23"/>
      <c r="K225" s="23"/>
      <c r="L225" s="23"/>
      <c r="M225" s="23"/>
      <c r="N225" s="23"/>
      <c r="O225" s="23"/>
      <c r="P225" s="23"/>
      <c r="Q225" s="23"/>
      <c r="R225" s="23"/>
      <c r="S225" s="23"/>
      <c r="T225" s="23">
        <f>SUM(J225:R225)</f>
        <v>0</v>
      </c>
      <c r="U225" s="23"/>
      <c r="V225" s="23"/>
      <c r="W225" s="23"/>
      <c r="X225" s="23"/>
      <c r="Y225" s="23"/>
      <c r="Z225" s="23"/>
      <c r="AA225" s="23"/>
      <c r="AB225" s="19"/>
      <c r="AC225" s="23"/>
      <c r="AD225" s="23"/>
      <c r="AE225" s="23"/>
      <c r="AF225" s="23"/>
      <c r="AG225" s="23">
        <f t="shared" si="166"/>
        <v>0</v>
      </c>
      <c r="AH225" s="23">
        <f>(H225-I225-T225)</f>
        <v>600</v>
      </c>
      <c r="AI225" s="23"/>
      <c r="AJ225" s="23">
        <f>(AG225)</f>
        <v>0</v>
      </c>
      <c r="AK225" s="23"/>
      <c r="AL225" s="23">
        <f>(AH225-AI225-AJ225-AK225)</f>
        <v>600</v>
      </c>
      <c r="AM225" s="24">
        <v>2.9000000000000001E-2</v>
      </c>
      <c r="AN225" s="23">
        <f>AL225*AM225</f>
        <v>17.400000000000002</v>
      </c>
      <c r="AO225" s="23"/>
      <c r="AP225" s="23">
        <f>(AN225+AO225)</f>
        <v>17.400000000000002</v>
      </c>
      <c r="AQ225" s="24">
        <v>3.3300000000000003E-2</v>
      </c>
      <c r="AR225" s="17">
        <f t="shared" si="173"/>
        <v>0.57942000000000016</v>
      </c>
      <c r="AS225" s="23">
        <f t="shared" si="174"/>
        <v>16.820580000000003</v>
      </c>
      <c r="AT225" s="23"/>
      <c r="AU225" s="23">
        <f t="shared" si="175"/>
        <v>0</v>
      </c>
      <c r="AV225" s="23">
        <f>(AS225+AU225)</f>
        <v>16.820580000000003</v>
      </c>
      <c r="AW225" s="23"/>
      <c r="AX225" s="23"/>
      <c r="AY225" s="23">
        <f t="shared" si="158"/>
        <v>16.820580000000003</v>
      </c>
      <c r="AZ225" s="23">
        <f>SUM(AY225+AY226+AY227)</f>
        <v>23.200800000000005</v>
      </c>
    </row>
    <row r="226" spans="5:52" x14ac:dyDescent="0.2">
      <c r="E226" s="93" t="s">
        <v>111</v>
      </c>
      <c r="F226" s="61" t="s">
        <v>110</v>
      </c>
      <c r="G226" s="6" t="s">
        <v>49</v>
      </c>
      <c r="H226" s="20"/>
      <c r="I226" s="20"/>
      <c r="J226" s="20"/>
      <c r="K226" s="20"/>
      <c r="L226" s="20"/>
      <c r="M226" s="20"/>
      <c r="N226" s="20"/>
      <c r="O226" s="20"/>
      <c r="P226" s="20"/>
      <c r="Q226" s="20"/>
      <c r="R226" s="20"/>
      <c r="S226" s="20"/>
      <c r="T226" s="7">
        <f>T225</f>
        <v>0</v>
      </c>
      <c r="U226" s="7">
        <f>(U225)</f>
        <v>0</v>
      </c>
      <c r="V226" s="7"/>
      <c r="W226" s="7">
        <f>(W225)</f>
        <v>0</v>
      </c>
      <c r="X226" s="7">
        <f>(X225)</f>
        <v>0</v>
      </c>
      <c r="Y226" s="7">
        <f>(Y225)</f>
        <v>0</v>
      </c>
      <c r="Z226" s="7">
        <f>(Z225)</f>
        <v>0</v>
      </c>
      <c r="AA226" s="7">
        <f>(AA225)</f>
        <v>0</v>
      </c>
      <c r="AB226" s="19"/>
      <c r="AC226" s="7">
        <f>AC225</f>
        <v>0</v>
      </c>
      <c r="AD226" s="7">
        <f>AD225</f>
        <v>0</v>
      </c>
      <c r="AE226" s="7">
        <f>AE225</f>
        <v>0</v>
      </c>
      <c r="AF226" s="7"/>
      <c r="AG226" s="7">
        <f t="shared" si="166"/>
        <v>0</v>
      </c>
      <c r="AH226" s="7">
        <f>(H225-I225-T225)</f>
        <v>600</v>
      </c>
      <c r="AI226" s="7"/>
      <c r="AJ226" s="7">
        <f>(AG226)</f>
        <v>0</v>
      </c>
      <c r="AK226" s="7"/>
      <c r="AL226" s="7">
        <f>(AH226-AI226-AJ226-AK226)</f>
        <v>600</v>
      </c>
      <c r="AM226" s="8">
        <v>0.01</v>
      </c>
      <c r="AN226" s="7">
        <f>AL226*AM226</f>
        <v>6</v>
      </c>
      <c r="AO226" s="7"/>
      <c r="AP226" s="7">
        <f>(AN226+AO226)</f>
        <v>6</v>
      </c>
      <c r="AQ226" s="8">
        <v>3.3300000000000003E-2</v>
      </c>
      <c r="AR226" s="17">
        <f t="shared" si="173"/>
        <v>0.19980000000000003</v>
      </c>
      <c r="AS226" s="7">
        <f t="shared" si="174"/>
        <v>5.8002000000000002</v>
      </c>
      <c r="AT226" s="7">
        <f>AT225</f>
        <v>0</v>
      </c>
      <c r="AU226" s="7">
        <f t="shared" si="175"/>
        <v>0</v>
      </c>
      <c r="AV226" s="7">
        <f>(AS226+AU226)</f>
        <v>5.8002000000000002</v>
      </c>
      <c r="AW226" s="7"/>
      <c r="AX226" s="7"/>
      <c r="AY226" s="7">
        <f t="shared" si="158"/>
        <v>5.8002000000000002</v>
      </c>
      <c r="AZ226" s="9"/>
    </row>
    <row r="227" spans="5:52" x14ac:dyDescent="0.2">
      <c r="E227" s="93" t="s">
        <v>111</v>
      </c>
      <c r="F227" s="61" t="s">
        <v>110</v>
      </c>
      <c r="G227" s="6" t="s">
        <v>50</v>
      </c>
      <c r="H227" s="20"/>
      <c r="I227" s="20"/>
      <c r="J227" s="20"/>
      <c r="K227" s="20"/>
      <c r="L227" s="20"/>
      <c r="M227" s="20"/>
      <c r="N227" s="20"/>
      <c r="O227" s="20"/>
      <c r="P227" s="20"/>
      <c r="Q227" s="20"/>
      <c r="R227" s="20"/>
      <c r="S227" s="20"/>
      <c r="T227" s="7">
        <f>T225</f>
        <v>0</v>
      </c>
      <c r="U227" s="7">
        <f>U225</f>
        <v>0</v>
      </c>
      <c r="V227" s="7">
        <f>V226</f>
        <v>0</v>
      </c>
      <c r="W227" s="7">
        <f>W225</f>
        <v>0</v>
      </c>
      <c r="X227" s="7">
        <f>X225</f>
        <v>0</v>
      </c>
      <c r="Y227" s="7">
        <f>Y225</f>
        <v>0</v>
      </c>
      <c r="Z227" s="7">
        <f>Z225</f>
        <v>0</v>
      </c>
      <c r="AA227" s="7">
        <f>AA225</f>
        <v>0</v>
      </c>
      <c r="AB227" s="19"/>
      <c r="AC227" s="7">
        <f>AC225</f>
        <v>0</v>
      </c>
      <c r="AD227" s="7">
        <f>AD225</f>
        <v>0</v>
      </c>
      <c r="AE227" s="7">
        <f>AE226</f>
        <v>0</v>
      </c>
      <c r="AF227" s="7"/>
      <c r="AG227" s="7">
        <f t="shared" si="166"/>
        <v>0</v>
      </c>
      <c r="AH227" s="7">
        <f>(H225-I225-T225)</f>
        <v>600</v>
      </c>
      <c r="AI227" s="7"/>
      <c r="AJ227" s="7">
        <f>(AG227)</f>
        <v>0</v>
      </c>
      <c r="AK227" s="7"/>
      <c r="AL227" s="7">
        <f>(AH227-AI227-AJ227-AK227)</f>
        <v>600</v>
      </c>
      <c r="AM227" s="8">
        <v>1E-3</v>
      </c>
      <c r="AN227" s="7">
        <f>AL227*AM227</f>
        <v>0.6</v>
      </c>
      <c r="AO227" s="7"/>
      <c r="AP227" s="7">
        <f>(AN227+AO227)</f>
        <v>0.6</v>
      </c>
      <c r="AQ227" s="8">
        <v>3.3300000000000003E-2</v>
      </c>
      <c r="AR227" s="17">
        <f t="shared" si="173"/>
        <v>1.9980000000000001E-2</v>
      </c>
      <c r="AS227" s="7">
        <f t="shared" si="174"/>
        <v>0.58001999999999998</v>
      </c>
      <c r="AT227" s="7">
        <f>AT225</f>
        <v>0</v>
      </c>
      <c r="AU227" s="7">
        <f t="shared" si="175"/>
        <v>0</v>
      </c>
      <c r="AV227" s="7">
        <f>(AS227+AU227)</f>
        <v>0.58001999999999998</v>
      </c>
      <c r="AW227" s="7"/>
      <c r="AX227" s="7"/>
      <c r="AY227" s="7">
        <f t="shared" si="158"/>
        <v>0.58001999999999998</v>
      </c>
      <c r="AZ227" s="9"/>
    </row>
    <row r="228" spans="5:52" x14ac:dyDescent="0.2">
      <c r="E228" s="92" t="s">
        <v>93</v>
      </c>
      <c r="F228" s="69" t="s">
        <v>94</v>
      </c>
      <c r="G228" s="4" t="s">
        <v>48</v>
      </c>
      <c r="H228" s="3">
        <v>600</v>
      </c>
      <c r="I228" s="3">
        <v>0</v>
      </c>
      <c r="J228" s="3"/>
      <c r="K228" s="3"/>
      <c r="L228" s="3"/>
      <c r="M228" s="3"/>
      <c r="N228" s="3"/>
      <c r="O228" s="3"/>
      <c r="P228" s="3"/>
      <c r="Q228" s="3"/>
      <c r="R228" s="3"/>
      <c r="S228" s="3"/>
      <c r="T228" s="3">
        <f>SUM(J228:R228)</f>
        <v>0</v>
      </c>
      <c r="U228" s="3"/>
      <c r="V228" s="3"/>
      <c r="W228" s="3"/>
      <c r="X228" s="3"/>
      <c r="Y228" s="3"/>
      <c r="Z228" s="3"/>
      <c r="AA228" s="3"/>
      <c r="AB228" s="19"/>
      <c r="AC228" s="3"/>
      <c r="AD228" s="3"/>
      <c r="AE228" s="3"/>
      <c r="AF228" s="3"/>
      <c r="AG228" s="3">
        <f>SUM(U228:AE228)</f>
        <v>0</v>
      </c>
      <c r="AH228" s="3">
        <f>(H228-I228-T228)</f>
        <v>600</v>
      </c>
      <c r="AI228" s="3"/>
      <c r="AJ228" s="3">
        <f>(AG228)</f>
        <v>0</v>
      </c>
      <c r="AK228" s="3"/>
      <c r="AL228" s="3">
        <f>(AH228-AI228-AJ228-AK228)</f>
        <v>600</v>
      </c>
      <c r="AM228" s="5">
        <v>2.9000000000000001E-2</v>
      </c>
      <c r="AN228" s="3">
        <f>AL228*AM228</f>
        <v>17.400000000000002</v>
      </c>
      <c r="AO228" s="3"/>
      <c r="AP228" s="3">
        <f>(AN228+AO228)</f>
        <v>17.400000000000002</v>
      </c>
      <c r="AQ228" s="5">
        <v>3.3300000000000003E-2</v>
      </c>
      <c r="AR228" s="17">
        <f t="shared" si="173"/>
        <v>0.57942000000000016</v>
      </c>
      <c r="AS228" s="3">
        <f t="shared" si="174"/>
        <v>16.820580000000003</v>
      </c>
      <c r="AT228" s="3"/>
      <c r="AU228" s="3">
        <f t="shared" si="175"/>
        <v>0</v>
      </c>
      <c r="AV228" s="3">
        <f>(AS228+AU228)</f>
        <v>16.820580000000003</v>
      </c>
      <c r="AW228" s="3"/>
      <c r="AX228" s="3"/>
      <c r="AY228" s="3">
        <f>(AV228+AW228+AX228)</f>
        <v>16.820580000000003</v>
      </c>
      <c r="AZ228" s="3">
        <f>SUM(AY228+AY229+AY230+AY231+AY232)</f>
        <v>29.001000000000005</v>
      </c>
    </row>
    <row r="229" spans="5:52" x14ac:dyDescent="0.2">
      <c r="E229" s="92" t="s">
        <v>93</v>
      </c>
      <c r="F229" s="61" t="s">
        <v>94</v>
      </c>
      <c r="G229" s="6" t="s">
        <v>90</v>
      </c>
      <c r="H229" s="20"/>
      <c r="I229" s="20"/>
      <c r="J229" s="20"/>
      <c r="K229" s="20"/>
      <c r="L229" s="20"/>
      <c r="M229" s="20"/>
      <c r="N229" s="20"/>
      <c r="O229" s="20"/>
      <c r="P229" s="20"/>
      <c r="Q229" s="20"/>
      <c r="R229" s="20"/>
      <c r="S229" s="20"/>
      <c r="T229" s="7">
        <f>(T228)</f>
        <v>0</v>
      </c>
      <c r="U229" s="7"/>
      <c r="V229" s="7"/>
      <c r="W229" s="7"/>
      <c r="X229" s="7"/>
      <c r="Y229" s="7"/>
      <c r="Z229" s="7"/>
      <c r="AA229" s="7"/>
      <c r="AB229" s="7"/>
      <c r="AC229" s="7"/>
      <c r="AD229" s="7"/>
      <c r="AE229" s="7"/>
      <c r="AF229" s="7"/>
      <c r="AG229" s="7">
        <f>SUM(U229:AE229)</f>
        <v>0</v>
      </c>
      <c r="AH229" s="7">
        <f>(H228-I228-T228)</f>
        <v>600</v>
      </c>
      <c r="AI229" s="7"/>
      <c r="AJ229" s="7">
        <f t="shared" ref="AJ229:AJ244" si="176">(AG229)</f>
        <v>0</v>
      </c>
      <c r="AK229" s="7"/>
      <c r="AL229" s="7">
        <f t="shared" ref="AL229:AL254" si="177">(AH229-AI229-AJ229-AK229)</f>
        <v>600</v>
      </c>
      <c r="AM229" s="8">
        <v>5.0000000000000001E-3</v>
      </c>
      <c r="AN229" s="7">
        <f t="shared" ref="AN229:AN254" si="178">AL229*AM229</f>
        <v>3</v>
      </c>
      <c r="AO229" s="7"/>
      <c r="AP229" s="7">
        <f t="shared" ref="AP229:AP254" si="179">(AN229+AO229)</f>
        <v>3</v>
      </c>
      <c r="AQ229" s="8">
        <v>3.3300000000000003E-2</v>
      </c>
      <c r="AR229" s="17">
        <f t="shared" si="173"/>
        <v>9.9900000000000017E-2</v>
      </c>
      <c r="AS229" s="7">
        <f t="shared" si="174"/>
        <v>2.9001000000000001</v>
      </c>
      <c r="AT229" s="7">
        <f>(AT228)</f>
        <v>0</v>
      </c>
      <c r="AU229" s="7">
        <f t="shared" si="175"/>
        <v>0</v>
      </c>
      <c r="AV229" s="7">
        <f t="shared" ref="AV229:AV254" si="180">(AS229+AU229)</f>
        <v>2.9001000000000001</v>
      </c>
      <c r="AW229" s="7"/>
      <c r="AX229" s="7"/>
      <c r="AY229" s="7">
        <f t="shared" ref="AY229:AY261" si="181">(AV229+AW229+AX229)</f>
        <v>2.9001000000000001</v>
      </c>
      <c r="AZ229" s="9"/>
    </row>
    <row r="230" spans="5:52" x14ac:dyDescent="0.2">
      <c r="E230" s="92" t="s">
        <v>93</v>
      </c>
      <c r="F230" s="61" t="s">
        <v>94</v>
      </c>
      <c r="G230" s="6" t="s">
        <v>52</v>
      </c>
      <c r="H230" s="20"/>
      <c r="I230" s="20"/>
      <c r="J230" s="20"/>
      <c r="K230" s="20"/>
      <c r="L230" s="20"/>
      <c r="M230" s="20"/>
      <c r="N230" s="20"/>
      <c r="O230" s="20"/>
      <c r="P230" s="20"/>
      <c r="Q230" s="20"/>
      <c r="R230" s="20"/>
      <c r="S230" s="20"/>
      <c r="T230" s="7">
        <f>T228</f>
        <v>0</v>
      </c>
      <c r="U230" s="7"/>
      <c r="V230" s="7"/>
      <c r="W230" s="7"/>
      <c r="X230" s="7"/>
      <c r="Y230" s="7"/>
      <c r="Z230" s="7"/>
      <c r="AA230" s="7"/>
      <c r="AB230" s="7"/>
      <c r="AC230" s="7"/>
      <c r="AD230" s="7"/>
      <c r="AE230" s="7"/>
      <c r="AF230" s="7"/>
      <c r="AG230" s="7">
        <f>SUM(U230:AE230)</f>
        <v>0</v>
      </c>
      <c r="AH230" s="7">
        <f>(H228-I228-T228)</f>
        <v>600</v>
      </c>
      <c r="AI230" s="7"/>
      <c r="AJ230" s="7">
        <f t="shared" si="176"/>
        <v>0</v>
      </c>
      <c r="AK230" s="7"/>
      <c r="AL230" s="7">
        <f t="shared" si="177"/>
        <v>600</v>
      </c>
      <c r="AM230" s="8">
        <v>5.0000000000000001E-3</v>
      </c>
      <c r="AN230" s="7">
        <f t="shared" si="178"/>
        <v>3</v>
      </c>
      <c r="AO230" s="7"/>
      <c r="AP230" s="7">
        <f t="shared" si="179"/>
        <v>3</v>
      </c>
      <c r="AQ230" s="8">
        <v>3.3300000000000003E-2</v>
      </c>
      <c r="AR230" s="17">
        <f t="shared" si="173"/>
        <v>9.9900000000000017E-2</v>
      </c>
      <c r="AS230" s="7">
        <f t="shared" si="174"/>
        <v>2.9001000000000001</v>
      </c>
      <c r="AT230" s="7">
        <f>AT228</f>
        <v>0</v>
      </c>
      <c r="AU230" s="7">
        <f t="shared" si="175"/>
        <v>0</v>
      </c>
      <c r="AV230" s="7">
        <f t="shared" si="180"/>
        <v>2.9001000000000001</v>
      </c>
      <c r="AW230" s="7"/>
      <c r="AX230" s="7"/>
      <c r="AY230" s="7">
        <f t="shared" si="181"/>
        <v>2.9001000000000001</v>
      </c>
      <c r="AZ230" s="9"/>
    </row>
    <row r="231" spans="5:52" x14ac:dyDescent="0.2">
      <c r="E231" s="92" t="s">
        <v>93</v>
      </c>
      <c r="F231" s="61" t="s">
        <v>94</v>
      </c>
      <c r="G231" s="6" t="s">
        <v>49</v>
      </c>
      <c r="H231" s="20"/>
      <c r="I231" s="20"/>
      <c r="J231" s="20"/>
      <c r="K231" s="20"/>
      <c r="L231" s="20"/>
      <c r="M231" s="20"/>
      <c r="N231" s="20"/>
      <c r="O231" s="20"/>
      <c r="P231" s="20"/>
      <c r="Q231" s="20"/>
      <c r="R231" s="20"/>
      <c r="S231" s="20"/>
      <c r="T231" s="7">
        <f>T228</f>
        <v>0</v>
      </c>
      <c r="U231" s="7">
        <f>(U228)</f>
        <v>0</v>
      </c>
      <c r="V231" s="7"/>
      <c r="W231" s="7">
        <f>(W228)</f>
        <v>0</v>
      </c>
      <c r="X231" s="7">
        <f>(X228)</f>
        <v>0</v>
      </c>
      <c r="Y231" s="7">
        <f>(Y228)</f>
        <v>0</v>
      </c>
      <c r="Z231" s="7">
        <f>(Z228)</f>
        <v>0</v>
      </c>
      <c r="AA231" s="7">
        <f>(AA228)</f>
        <v>0</v>
      </c>
      <c r="AB231" s="19"/>
      <c r="AC231" s="7">
        <f>AC228</f>
        <v>0</v>
      </c>
      <c r="AD231" s="7">
        <f>AD228</f>
        <v>0</v>
      </c>
      <c r="AE231" s="7">
        <f>AE228</f>
        <v>0</v>
      </c>
      <c r="AF231" s="7"/>
      <c r="AG231" s="7">
        <f>SUM(U231:AE231)</f>
        <v>0</v>
      </c>
      <c r="AH231" s="7">
        <f>(H228-I228-T228)</f>
        <v>600</v>
      </c>
      <c r="AI231" s="7"/>
      <c r="AJ231" s="7">
        <f t="shared" si="176"/>
        <v>0</v>
      </c>
      <c r="AK231" s="7"/>
      <c r="AL231" s="7">
        <f t="shared" si="177"/>
        <v>600</v>
      </c>
      <c r="AM231" s="8">
        <v>0.01</v>
      </c>
      <c r="AN231" s="7">
        <f t="shared" si="178"/>
        <v>6</v>
      </c>
      <c r="AO231" s="7"/>
      <c r="AP231" s="7">
        <f t="shared" si="179"/>
        <v>6</v>
      </c>
      <c r="AQ231" s="8">
        <v>3.3300000000000003E-2</v>
      </c>
      <c r="AR231" s="17">
        <f t="shared" si="173"/>
        <v>0.19980000000000003</v>
      </c>
      <c r="AS231" s="7">
        <f t="shared" si="174"/>
        <v>5.8002000000000002</v>
      </c>
      <c r="AT231" s="7">
        <f>AT228</f>
        <v>0</v>
      </c>
      <c r="AU231" s="7">
        <f t="shared" si="175"/>
        <v>0</v>
      </c>
      <c r="AV231" s="7">
        <f t="shared" si="180"/>
        <v>5.8002000000000002</v>
      </c>
      <c r="AW231" s="7"/>
      <c r="AX231" s="7"/>
      <c r="AY231" s="7">
        <f t="shared" si="181"/>
        <v>5.8002000000000002</v>
      </c>
      <c r="AZ231" s="9"/>
    </row>
    <row r="232" spans="5:52" x14ac:dyDescent="0.2">
      <c r="E232" s="92" t="s">
        <v>93</v>
      </c>
      <c r="F232" s="61" t="s">
        <v>94</v>
      </c>
      <c r="G232" s="6" t="s">
        <v>50</v>
      </c>
      <c r="H232" s="20"/>
      <c r="I232" s="20"/>
      <c r="J232" s="20"/>
      <c r="K232" s="20"/>
      <c r="L232" s="20"/>
      <c r="M232" s="20"/>
      <c r="N232" s="20"/>
      <c r="O232" s="20"/>
      <c r="P232" s="20"/>
      <c r="Q232" s="20"/>
      <c r="R232" s="20"/>
      <c r="S232" s="20"/>
      <c r="T232" s="7">
        <f>T228</f>
        <v>0</v>
      </c>
      <c r="U232" s="7">
        <f>U228</f>
        <v>0</v>
      </c>
      <c r="V232" s="7">
        <f>V231</f>
        <v>0</v>
      </c>
      <c r="W232" s="7">
        <f>W228</f>
        <v>0</v>
      </c>
      <c r="X232" s="7">
        <f>X228</f>
        <v>0</v>
      </c>
      <c r="Y232" s="7">
        <f>Y228</f>
        <v>0</v>
      </c>
      <c r="Z232" s="7">
        <f>Z228</f>
        <v>0</v>
      </c>
      <c r="AA232" s="7">
        <f>AA228</f>
        <v>0</v>
      </c>
      <c r="AB232" s="19"/>
      <c r="AC232" s="7">
        <f>AC228</f>
        <v>0</v>
      </c>
      <c r="AD232" s="7">
        <f>AD228</f>
        <v>0</v>
      </c>
      <c r="AE232" s="7">
        <f>AE231</f>
        <v>0</v>
      </c>
      <c r="AF232" s="7"/>
      <c r="AG232" s="7">
        <f>SUM(U232:AE232)</f>
        <v>0</v>
      </c>
      <c r="AH232" s="7">
        <f>(H228-I228-T228)</f>
        <v>600</v>
      </c>
      <c r="AI232" s="7"/>
      <c r="AJ232" s="7">
        <f t="shared" si="176"/>
        <v>0</v>
      </c>
      <c r="AK232" s="7"/>
      <c r="AL232" s="7">
        <f t="shared" si="177"/>
        <v>600</v>
      </c>
      <c r="AM232" s="8">
        <v>1E-3</v>
      </c>
      <c r="AN232" s="7">
        <f t="shared" si="178"/>
        <v>0.6</v>
      </c>
      <c r="AO232" s="7"/>
      <c r="AP232" s="7">
        <f t="shared" si="179"/>
        <v>0.6</v>
      </c>
      <c r="AQ232" s="8">
        <v>3.3300000000000003E-2</v>
      </c>
      <c r="AR232" s="17">
        <f t="shared" si="173"/>
        <v>1.9980000000000001E-2</v>
      </c>
      <c r="AS232" s="7">
        <f t="shared" si="174"/>
        <v>0.58001999999999998</v>
      </c>
      <c r="AT232" s="7">
        <f>AT228</f>
        <v>0</v>
      </c>
      <c r="AU232" s="7">
        <f t="shared" si="175"/>
        <v>0</v>
      </c>
      <c r="AV232" s="7">
        <f t="shared" si="180"/>
        <v>0.58001999999999998</v>
      </c>
      <c r="AW232" s="7"/>
      <c r="AX232" s="7"/>
      <c r="AY232" s="7">
        <f t="shared" si="181"/>
        <v>0.58001999999999998</v>
      </c>
      <c r="AZ232" s="9"/>
    </row>
    <row r="233" spans="5:52" x14ac:dyDescent="0.2">
      <c r="E233" s="93" t="s">
        <v>95</v>
      </c>
      <c r="F233" s="64" t="s">
        <v>113</v>
      </c>
      <c r="G233" s="22" t="s">
        <v>48</v>
      </c>
      <c r="H233" s="23">
        <v>300</v>
      </c>
      <c r="I233" s="23">
        <v>0</v>
      </c>
      <c r="J233" s="23"/>
      <c r="K233" s="23"/>
      <c r="L233" s="23"/>
      <c r="M233" s="23"/>
      <c r="N233" s="23"/>
      <c r="O233" s="23"/>
      <c r="P233" s="23"/>
      <c r="Q233" s="23"/>
      <c r="R233" s="23"/>
      <c r="S233" s="23"/>
      <c r="T233" s="23">
        <f>SUM(J233:R233)</f>
        <v>0</v>
      </c>
      <c r="U233" s="23"/>
      <c r="V233" s="23"/>
      <c r="W233" s="23"/>
      <c r="X233" s="23"/>
      <c r="Y233" s="23"/>
      <c r="Z233" s="23"/>
      <c r="AA233" s="23"/>
      <c r="AB233" s="19"/>
      <c r="AC233" s="23"/>
      <c r="AD233" s="23"/>
      <c r="AE233" s="23"/>
      <c r="AF233" s="23"/>
      <c r="AG233" s="23">
        <f t="shared" ref="AG233:AG239" si="182">SUM(U233:AE233)</f>
        <v>0</v>
      </c>
      <c r="AH233" s="23">
        <f>(H233-I233-T233)</f>
        <v>300</v>
      </c>
      <c r="AI233" s="23"/>
      <c r="AJ233" s="23">
        <f t="shared" si="176"/>
        <v>0</v>
      </c>
      <c r="AK233" s="23"/>
      <c r="AL233" s="23">
        <f t="shared" si="177"/>
        <v>300</v>
      </c>
      <c r="AM233" s="24">
        <v>2.9000000000000001E-2</v>
      </c>
      <c r="AN233" s="23">
        <f t="shared" si="178"/>
        <v>8.7000000000000011</v>
      </c>
      <c r="AO233" s="23"/>
      <c r="AP233" s="23">
        <f t="shared" si="179"/>
        <v>8.7000000000000011</v>
      </c>
      <c r="AQ233" s="24">
        <v>3.3300000000000003E-2</v>
      </c>
      <c r="AR233" s="17">
        <f t="shared" si="173"/>
        <v>0.28971000000000008</v>
      </c>
      <c r="AS233" s="23">
        <f t="shared" si="174"/>
        <v>8.4102900000000016</v>
      </c>
      <c r="AT233" s="23"/>
      <c r="AU233" s="23">
        <f t="shared" si="175"/>
        <v>0</v>
      </c>
      <c r="AV233" s="23">
        <f t="shared" si="180"/>
        <v>8.4102900000000016</v>
      </c>
      <c r="AW233" s="23"/>
      <c r="AX233" s="23"/>
      <c r="AY233" s="23">
        <f t="shared" si="181"/>
        <v>8.4102900000000016</v>
      </c>
      <c r="AZ233" s="23">
        <f>SUM(AY233+AY234+AY235)</f>
        <v>11.630400000000002</v>
      </c>
    </row>
    <row r="234" spans="5:52" x14ac:dyDescent="0.2">
      <c r="E234" s="93" t="s">
        <v>95</v>
      </c>
      <c r="F234" s="68" t="s">
        <v>113</v>
      </c>
      <c r="G234" s="6" t="s">
        <v>52</v>
      </c>
      <c r="H234" s="20"/>
      <c r="I234" s="20"/>
      <c r="J234" s="20"/>
      <c r="K234" s="20"/>
      <c r="L234" s="20"/>
      <c r="M234" s="20"/>
      <c r="N234" s="20"/>
      <c r="O234" s="20"/>
      <c r="P234" s="20"/>
      <c r="Q234" s="20"/>
      <c r="R234" s="20"/>
      <c r="S234" s="20"/>
      <c r="T234" s="7">
        <f>(T233)</f>
        <v>0</v>
      </c>
      <c r="U234" s="7"/>
      <c r="V234" s="7"/>
      <c r="W234" s="7"/>
      <c r="X234" s="7"/>
      <c r="Y234" s="7"/>
      <c r="Z234" s="7"/>
      <c r="AA234" s="7"/>
      <c r="AB234" s="7"/>
      <c r="AC234" s="7"/>
      <c r="AD234" s="7"/>
      <c r="AE234" s="7"/>
      <c r="AF234" s="7"/>
      <c r="AG234" s="7">
        <f t="shared" si="182"/>
        <v>0</v>
      </c>
      <c r="AH234" s="7">
        <f>(H233-I233-T233)</f>
        <v>300</v>
      </c>
      <c r="AI234" s="7"/>
      <c r="AJ234" s="7">
        <f t="shared" si="176"/>
        <v>0</v>
      </c>
      <c r="AK234" s="7"/>
      <c r="AL234" s="7">
        <f t="shared" si="177"/>
        <v>300</v>
      </c>
      <c r="AM234" s="8">
        <v>0.01</v>
      </c>
      <c r="AN234" s="7">
        <f t="shared" si="178"/>
        <v>3</v>
      </c>
      <c r="AO234" s="7"/>
      <c r="AP234" s="7">
        <f t="shared" si="179"/>
        <v>3</v>
      </c>
      <c r="AQ234" s="8">
        <v>2.3300000000000001E-2</v>
      </c>
      <c r="AR234" s="17">
        <f t="shared" si="173"/>
        <v>6.9900000000000004E-2</v>
      </c>
      <c r="AS234" s="7">
        <f t="shared" si="174"/>
        <v>2.9300999999999999</v>
      </c>
      <c r="AT234" s="7">
        <f>(AT233)</f>
        <v>0</v>
      </c>
      <c r="AU234" s="7">
        <f t="shared" si="175"/>
        <v>0</v>
      </c>
      <c r="AV234" s="7">
        <f t="shared" si="180"/>
        <v>2.9300999999999999</v>
      </c>
      <c r="AW234" s="7"/>
      <c r="AX234" s="7"/>
      <c r="AY234" s="7">
        <f t="shared" si="181"/>
        <v>2.9300999999999999</v>
      </c>
      <c r="AZ234" s="9"/>
    </row>
    <row r="235" spans="5:52" x14ac:dyDescent="0.2">
      <c r="E235" s="93" t="s">
        <v>95</v>
      </c>
      <c r="F235" s="68" t="s">
        <v>113</v>
      </c>
      <c r="G235" s="6" t="s">
        <v>50</v>
      </c>
      <c r="H235" s="20"/>
      <c r="I235" s="20"/>
      <c r="J235" s="20"/>
      <c r="K235" s="20"/>
      <c r="L235" s="20"/>
      <c r="M235" s="20"/>
      <c r="N235" s="20"/>
      <c r="O235" s="20"/>
      <c r="P235" s="20"/>
      <c r="Q235" s="20"/>
      <c r="R235" s="20"/>
      <c r="S235" s="20"/>
      <c r="T235" s="7">
        <f>T233</f>
        <v>0</v>
      </c>
      <c r="U235" s="7">
        <f>(U233)</f>
        <v>0</v>
      </c>
      <c r="V235" s="7"/>
      <c r="W235" s="7">
        <f>(W233)</f>
        <v>0</v>
      </c>
      <c r="X235" s="7">
        <f>(X233)</f>
        <v>0</v>
      </c>
      <c r="Y235" s="7">
        <f>(Y233)</f>
        <v>0</v>
      </c>
      <c r="Z235" s="7">
        <f>(Z233)</f>
        <v>0</v>
      </c>
      <c r="AA235" s="7">
        <f>(AA233)</f>
        <v>0</v>
      </c>
      <c r="AB235" s="19"/>
      <c r="AC235" s="7">
        <f>AC233</f>
        <v>0</v>
      </c>
      <c r="AD235" s="7">
        <f>AD233</f>
        <v>0</v>
      </c>
      <c r="AE235" s="7">
        <f>(AE233)</f>
        <v>0</v>
      </c>
      <c r="AF235" s="7"/>
      <c r="AG235" s="7">
        <f t="shared" si="182"/>
        <v>0</v>
      </c>
      <c r="AH235" s="7">
        <f>(H233-I233-T233)</f>
        <v>300</v>
      </c>
      <c r="AI235" s="7"/>
      <c r="AJ235" s="7">
        <f t="shared" si="176"/>
        <v>0</v>
      </c>
      <c r="AK235" s="7"/>
      <c r="AL235" s="7">
        <f t="shared" si="177"/>
        <v>300</v>
      </c>
      <c r="AM235" s="8">
        <v>1E-3</v>
      </c>
      <c r="AN235" s="7">
        <f t="shared" si="178"/>
        <v>0.3</v>
      </c>
      <c r="AO235" s="7"/>
      <c r="AP235" s="7">
        <f t="shared" si="179"/>
        <v>0.3</v>
      </c>
      <c r="AQ235" s="8">
        <v>3.3300000000000003E-2</v>
      </c>
      <c r="AR235" s="17">
        <f t="shared" si="173"/>
        <v>9.9900000000000006E-3</v>
      </c>
      <c r="AS235" s="7">
        <f t="shared" si="174"/>
        <v>0.29000999999999999</v>
      </c>
      <c r="AT235" s="7">
        <f>AT233</f>
        <v>0</v>
      </c>
      <c r="AU235" s="7">
        <f t="shared" si="175"/>
        <v>0</v>
      </c>
      <c r="AV235" s="7">
        <f t="shared" si="180"/>
        <v>0.29000999999999999</v>
      </c>
      <c r="AW235" s="7"/>
      <c r="AX235" s="7"/>
      <c r="AY235" s="7">
        <f t="shared" si="181"/>
        <v>0.29000999999999999</v>
      </c>
      <c r="AZ235" s="7"/>
    </row>
    <row r="236" spans="5:52" x14ac:dyDescent="0.2">
      <c r="E236" s="92" t="s">
        <v>96</v>
      </c>
      <c r="F236" s="69" t="s">
        <v>108</v>
      </c>
      <c r="G236" s="4" t="s">
        <v>48</v>
      </c>
      <c r="H236" s="3">
        <v>400</v>
      </c>
      <c r="I236" s="3">
        <v>0</v>
      </c>
      <c r="J236" s="3"/>
      <c r="K236" s="3"/>
      <c r="L236" s="3"/>
      <c r="M236" s="3"/>
      <c r="N236" s="3"/>
      <c r="O236" s="3"/>
      <c r="P236" s="3"/>
      <c r="Q236" s="3"/>
      <c r="R236" s="3"/>
      <c r="S236" s="3"/>
      <c r="T236" s="3">
        <f>SUM(J236:R236)</f>
        <v>0</v>
      </c>
      <c r="U236" s="3"/>
      <c r="V236" s="3"/>
      <c r="W236" s="3"/>
      <c r="X236" s="3"/>
      <c r="Y236" s="3"/>
      <c r="Z236" s="3"/>
      <c r="AA236" s="3"/>
      <c r="AB236" s="19"/>
      <c r="AC236" s="3"/>
      <c r="AD236" s="3"/>
      <c r="AE236" s="3"/>
      <c r="AF236" s="3"/>
      <c r="AG236" s="3">
        <f t="shared" si="182"/>
        <v>0</v>
      </c>
      <c r="AH236" s="3">
        <f>(H236-I236-T236)</f>
        <v>400</v>
      </c>
      <c r="AI236" s="3"/>
      <c r="AJ236" s="3">
        <f t="shared" si="176"/>
        <v>0</v>
      </c>
      <c r="AK236" s="3"/>
      <c r="AL236" s="3">
        <f t="shared" si="177"/>
        <v>400</v>
      </c>
      <c r="AM236" s="5">
        <v>2.9000000000000001E-2</v>
      </c>
      <c r="AN236" s="3">
        <f t="shared" si="178"/>
        <v>11.600000000000001</v>
      </c>
      <c r="AO236" s="3"/>
      <c r="AP236" s="3">
        <f t="shared" si="179"/>
        <v>11.600000000000001</v>
      </c>
      <c r="AQ236" s="5">
        <v>3.3300000000000003E-2</v>
      </c>
      <c r="AR236" s="17">
        <f t="shared" si="173"/>
        <v>0.38628000000000007</v>
      </c>
      <c r="AS236" s="3">
        <f t="shared" si="174"/>
        <v>11.213720000000002</v>
      </c>
      <c r="AT236" s="3"/>
      <c r="AU236" s="3">
        <f t="shared" si="175"/>
        <v>0</v>
      </c>
      <c r="AV236" s="3">
        <f t="shared" si="180"/>
        <v>11.213720000000002</v>
      </c>
      <c r="AW236" s="3"/>
      <c r="AX236" s="3"/>
      <c r="AY236" s="3">
        <f t="shared" si="181"/>
        <v>11.213720000000002</v>
      </c>
      <c r="AZ236" s="3">
        <f>SUM(AY236+AY237+AY238+AY239)</f>
        <v>35.733720000000005</v>
      </c>
    </row>
    <row r="237" spans="5:52" x14ac:dyDescent="0.2">
      <c r="E237" s="92" t="s">
        <v>96</v>
      </c>
      <c r="F237" s="61" t="s">
        <v>108</v>
      </c>
      <c r="G237" s="6" t="s">
        <v>51</v>
      </c>
      <c r="H237" s="20"/>
      <c r="I237" s="20"/>
      <c r="J237" s="20"/>
      <c r="K237" s="20"/>
      <c r="L237" s="20"/>
      <c r="M237" s="20"/>
      <c r="N237" s="20"/>
      <c r="O237" s="20"/>
      <c r="P237" s="20"/>
      <c r="Q237" s="20"/>
      <c r="R237" s="20"/>
      <c r="S237" s="20"/>
      <c r="T237" s="7">
        <f>(T236)</f>
        <v>0</v>
      </c>
      <c r="U237" s="7"/>
      <c r="V237" s="7"/>
      <c r="W237" s="7"/>
      <c r="X237" s="7"/>
      <c r="Y237" s="7"/>
      <c r="Z237" s="7"/>
      <c r="AA237" s="7"/>
      <c r="AB237" s="7"/>
      <c r="AC237" s="7"/>
      <c r="AD237" s="7"/>
      <c r="AE237" s="7"/>
      <c r="AF237" s="7"/>
      <c r="AG237" s="7">
        <f t="shared" si="182"/>
        <v>0</v>
      </c>
      <c r="AH237" s="7">
        <f>(H236-I236-T236)</f>
        <v>400</v>
      </c>
      <c r="AI237" s="7"/>
      <c r="AJ237" s="7">
        <f t="shared" si="176"/>
        <v>0</v>
      </c>
      <c r="AK237" s="7"/>
      <c r="AL237" s="7">
        <f t="shared" si="177"/>
        <v>400</v>
      </c>
      <c r="AM237" s="8">
        <v>3.9E-2</v>
      </c>
      <c r="AN237" s="7">
        <f t="shared" si="178"/>
        <v>15.6</v>
      </c>
      <c r="AO237" s="7"/>
      <c r="AP237" s="7">
        <f t="shared" si="179"/>
        <v>15.6</v>
      </c>
      <c r="AQ237" s="8">
        <v>0</v>
      </c>
      <c r="AR237" s="17">
        <f t="shared" si="173"/>
        <v>0</v>
      </c>
      <c r="AS237" s="7">
        <f t="shared" si="174"/>
        <v>15.6</v>
      </c>
      <c r="AT237" s="7">
        <f>(AT236)</f>
        <v>0</v>
      </c>
      <c r="AU237" s="7">
        <f t="shared" si="175"/>
        <v>0</v>
      </c>
      <c r="AV237" s="7">
        <f t="shared" si="180"/>
        <v>15.6</v>
      </c>
      <c r="AW237" s="7"/>
      <c r="AX237" s="7"/>
      <c r="AY237" s="7">
        <f t="shared" si="181"/>
        <v>15.6</v>
      </c>
      <c r="AZ237" s="9"/>
    </row>
    <row r="238" spans="5:52" x14ac:dyDescent="0.2">
      <c r="E238" s="92" t="s">
        <v>96</v>
      </c>
      <c r="F238" s="61" t="s">
        <v>108</v>
      </c>
      <c r="G238" s="6" t="s">
        <v>52</v>
      </c>
      <c r="H238" s="20"/>
      <c r="I238" s="20"/>
      <c r="J238" s="20"/>
      <c r="K238" s="20"/>
      <c r="L238" s="20"/>
      <c r="M238" s="20"/>
      <c r="N238" s="20"/>
      <c r="O238" s="20"/>
      <c r="P238" s="20"/>
      <c r="Q238" s="20"/>
      <c r="R238" s="20"/>
      <c r="S238" s="20"/>
      <c r="T238" s="7">
        <f>T236</f>
        <v>0</v>
      </c>
      <c r="U238" s="7"/>
      <c r="V238" s="7"/>
      <c r="W238" s="7"/>
      <c r="X238" s="7"/>
      <c r="Y238" s="7"/>
      <c r="Z238" s="7"/>
      <c r="AA238" s="7"/>
      <c r="AB238" s="7"/>
      <c r="AC238" s="7"/>
      <c r="AD238" s="7"/>
      <c r="AE238" s="7"/>
      <c r="AF238" s="7"/>
      <c r="AG238" s="7">
        <f t="shared" si="182"/>
        <v>0</v>
      </c>
      <c r="AH238" s="7">
        <f>(H236-I236-T236)</f>
        <v>400</v>
      </c>
      <c r="AI238" s="7"/>
      <c r="AJ238" s="7">
        <f t="shared" si="176"/>
        <v>0</v>
      </c>
      <c r="AK238" s="7"/>
      <c r="AL238" s="7">
        <f t="shared" si="177"/>
        <v>400</v>
      </c>
      <c r="AM238" s="8">
        <v>1.23E-2</v>
      </c>
      <c r="AN238" s="7">
        <f t="shared" si="178"/>
        <v>4.92</v>
      </c>
      <c r="AO238" s="7"/>
      <c r="AP238" s="7">
        <f t="shared" si="179"/>
        <v>4.92</v>
      </c>
      <c r="AQ238" s="8">
        <v>0</v>
      </c>
      <c r="AR238" s="17">
        <f t="shared" si="173"/>
        <v>0</v>
      </c>
      <c r="AS238" s="7">
        <f t="shared" si="174"/>
        <v>4.92</v>
      </c>
      <c r="AT238" s="7">
        <f>AT236</f>
        <v>0</v>
      </c>
      <c r="AU238" s="7">
        <f t="shared" si="175"/>
        <v>0</v>
      </c>
      <c r="AV238" s="7">
        <f t="shared" si="180"/>
        <v>4.92</v>
      </c>
      <c r="AW238" s="7"/>
      <c r="AX238" s="7"/>
      <c r="AY238" s="7">
        <f t="shared" si="181"/>
        <v>4.92</v>
      </c>
      <c r="AZ238" s="9"/>
    </row>
    <row r="239" spans="5:52" x14ac:dyDescent="0.2">
      <c r="E239" s="92" t="s">
        <v>96</v>
      </c>
      <c r="F239" s="61" t="s">
        <v>108</v>
      </c>
      <c r="G239" s="6" t="s">
        <v>53</v>
      </c>
      <c r="H239" s="20"/>
      <c r="I239" s="20"/>
      <c r="J239" s="20"/>
      <c r="K239" s="20"/>
      <c r="L239" s="20"/>
      <c r="M239" s="20"/>
      <c r="N239" s="20"/>
      <c r="O239" s="20"/>
      <c r="P239" s="20"/>
      <c r="Q239" s="20"/>
      <c r="R239" s="20"/>
      <c r="S239" s="20"/>
      <c r="T239" s="7">
        <f t="shared" ref="T239:AA239" si="183">T236</f>
        <v>0</v>
      </c>
      <c r="U239" s="7">
        <f t="shared" si="183"/>
        <v>0</v>
      </c>
      <c r="V239" s="7">
        <f t="shared" si="183"/>
        <v>0</v>
      </c>
      <c r="W239" s="7">
        <f t="shared" si="183"/>
        <v>0</v>
      </c>
      <c r="X239" s="7">
        <f t="shared" si="183"/>
        <v>0</v>
      </c>
      <c r="Y239" s="7">
        <f t="shared" si="183"/>
        <v>0</v>
      </c>
      <c r="Z239" s="7">
        <f t="shared" si="183"/>
        <v>0</v>
      </c>
      <c r="AA239" s="7">
        <f t="shared" si="183"/>
        <v>0</v>
      </c>
      <c r="AB239" s="7"/>
      <c r="AC239" s="7">
        <f>AC236</f>
        <v>0</v>
      </c>
      <c r="AD239" s="7">
        <f>AD236</f>
        <v>0</v>
      </c>
      <c r="AE239" s="7">
        <f>AE236</f>
        <v>0</v>
      </c>
      <c r="AF239" s="7"/>
      <c r="AG239" s="7">
        <f t="shared" si="182"/>
        <v>0</v>
      </c>
      <c r="AH239" s="7">
        <f>(H236-I236-T236)</f>
        <v>400</v>
      </c>
      <c r="AI239" s="7"/>
      <c r="AJ239" s="7">
        <f t="shared" si="176"/>
        <v>0</v>
      </c>
      <c r="AK239" s="7"/>
      <c r="AL239" s="7">
        <f t="shared" si="177"/>
        <v>400</v>
      </c>
      <c r="AM239" s="8">
        <v>0.01</v>
      </c>
      <c r="AN239" s="7">
        <f t="shared" si="178"/>
        <v>4</v>
      </c>
      <c r="AO239" s="7"/>
      <c r="AP239" s="7">
        <f t="shared" si="179"/>
        <v>4</v>
      </c>
      <c r="AQ239" s="8">
        <v>0</v>
      </c>
      <c r="AR239" s="17">
        <f t="shared" si="173"/>
        <v>0</v>
      </c>
      <c r="AS239" s="7">
        <f t="shared" si="174"/>
        <v>4</v>
      </c>
      <c r="AT239" s="7">
        <f>AT236</f>
        <v>0</v>
      </c>
      <c r="AU239" s="7">
        <f t="shared" si="175"/>
        <v>0</v>
      </c>
      <c r="AV239" s="7">
        <f t="shared" si="180"/>
        <v>4</v>
      </c>
      <c r="AW239" s="7"/>
      <c r="AX239" s="7"/>
      <c r="AY239" s="7">
        <f t="shared" si="181"/>
        <v>4</v>
      </c>
      <c r="AZ239" s="9"/>
    </row>
    <row r="240" spans="5:52" x14ac:dyDescent="0.2">
      <c r="E240" s="93" t="s">
        <v>97</v>
      </c>
      <c r="F240" s="70" t="s">
        <v>109</v>
      </c>
      <c r="G240" s="22" t="s">
        <v>48</v>
      </c>
      <c r="H240" s="23">
        <v>200</v>
      </c>
      <c r="I240" s="23">
        <v>0</v>
      </c>
      <c r="J240" s="23"/>
      <c r="K240" s="23"/>
      <c r="L240" s="23"/>
      <c r="M240" s="23"/>
      <c r="N240" s="23"/>
      <c r="O240" s="23"/>
      <c r="P240" s="23"/>
      <c r="Q240" s="23"/>
      <c r="R240" s="23"/>
      <c r="S240" s="23"/>
      <c r="T240" s="23">
        <f>SUM(J240:R240)</f>
        <v>0</v>
      </c>
      <c r="U240" s="23"/>
      <c r="V240" s="23"/>
      <c r="W240" s="23"/>
      <c r="X240" s="23"/>
      <c r="Y240" s="23"/>
      <c r="Z240" s="23"/>
      <c r="AA240" s="23"/>
      <c r="AB240" s="19"/>
      <c r="AC240" s="23"/>
      <c r="AD240" s="23"/>
      <c r="AE240" s="23"/>
      <c r="AF240" s="23"/>
      <c r="AG240" s="23">
        <f>SUM(U240:AE240)</f>
        <v>0</v>
      </c>
      <c r="AH240" s="23">
        <f>(H240-I240-T240)</f>
        <v>200</v>
      </c>
      <c r="AI240" s="23"/>
      <c r="AJ240" s="23">
        <f t="shared" si="176"/>
        <v>0</v>
      </c>
      <c r="AK240" s="23"/>
      <c r="AL240" s="23">
        <f t="shared" si="177"/>
        <v>200</v>
      </c>
      <c r="AM240" s="24">
        <v>2.9000000000000001E-2</v>
      </c>
      <c r="AN240" s="23">
        <f t="shared" si="178"/>
        <v>5.8000000000000007</v>
      </c>
      <c r="AO240" s="23"/>
      <c r="AP240" s="23">
        <f t="shared" si="179"/>
        <v>5.8000000000000007</v>
      </c>
      <c r="AQ240" s="24">
        <v>3.3300000000000003E-2</v>
      </c>
      <c r="AR240" s="17">
        <f t="shared" si="173"/>
        <v>0.19314000000000003</v>
      </c>
      <c r="AS240" s="23">
        <f t="shared" si="174"/>
        <v>5.6068600000000011</v>
      </c>
      <c r="AT240" s="23"/>
      <c r="AU240" s="23">
        <f t="shared" si="175"/>
        <v>0</v>
      </c>
      <c r="AV240" s="23">
        <f t="shared" si="180"/>
        <v>5.6068600000000011</v>
      </c>
      <c r="AW240" s="23"/>
      <c r="AX240" s="23"/>
      <c r="AY240" s="23">
        <f t="shared" si="181"/>
        <v>5.6068600000000011</v>
      </c>
      <c r="AZ240" s="23">
        <f>SUM(AY240+AY241)</f>
        <v>6.7802200000000008</v>
      </c>
    </row>
    <row r="241" spans="5:52" x14ac:dyDescent="0.2">
      <c r="E241" s="93" t="s">
        <v>97</v>
      </c>
      <c r="F241" s="61" t="s">
        <v>109</v>
      </c>
      <c r="G241" s="6" t="s">
        <v>52</v>
      </c>
      <c r="H241" s="20"/>
      <c r="I241" s="20"/>
      <c r="J241" s="20"/>
      <c r="K241" s="20"/>
      <c r="L241" s="20"/>
      <c r="M241" s="20"/>
      <c r="N241" s="20"/>
      <c r="O241" s="20"/>
      <c r="P241" s="20"/>
      <c r="Q241" s="20"/>
      <c r="R241" s="20"/>
      <c r="S241" s="20"/>
      <c r="T241" s="7">
        <f>(T240)</f>
        <v>0</v>
      </c>
      <c r="U241" s="7"/>
      <c r="V241" s="7"/>
      <c r="W241" s="7"/>
      <c r="X241" s="7"/>
      <c r="Y241" s="7"/>
      <c r="Z241" s="7"/>
      <c r="AA241" s="7"/>
      <c r="AB241" s="7"/>
      <c r="AC241" s="7"/>
      <c r="AD241" s="7"/>
      <c r="AE241" s="7"/>
      <c r="AF241" s="7"/>
      <c r="AG241" s="7">
        <f>SUM(U241:AE241)</f>
        <v>0</v>
      </c>
      <c r="AH241" s="7">
        <f>(H240-I240-T240)</f>
        <v>200</v>
      </c>
      <c r="AI241" s="7"/>
      <c r="AJ241" s="7">
        <f t="shared" si="176"/>
        <v>0</v>
      </c>
      <c r="AK241" s="7"/>
      <c r="AL241" s="7">
        <f t="shared" si="177"/>
        <v>200</v>
      </c>
      <c r="AM241" s="8">
        <v>6.0000000000000001E-3</v>
      </c>
      <c r="AN241" s="7">
        <f t="shared" si="178"/>
        <v>1.2</v>
      </c>
      <c r="AO241" s="7"/>
      <c r="AP241" s="7">
        <f t="shared" si="179"/>
        <v>1.2</v>
      </c>
      <c r="AQ241" s="8">
        <v>2.2200000000000001E-2</v>
      </c>
      <c r="AR241" s="17">
        <f t="shared" si="173"/>
        <v>2.664E-2</v>
      </c>
      <c r="AS241" s="7">
        <f t="shared" si="174"/>
        <v>1.17336</v>
      </c>
      <c r="AT241" s="7">
        <f>(AT240)</f>
        <v>0</v>
      </c>
      <c r="AU241" s="7">
        <f t="shared" si="175"/>
        <v>0</v>
      </c>
      <c r="AV241" s="7">
        <f t="shared" si="180"/>
        <v>1.17336</v>
      </c>
      <c r="AW241" s="7"/>
      <c r="AX241" s="7"/>
      <c r="AY241" s="7">
        <f t="shared" si="181"/>
        <v>1.17336</v>
      </c>
      <c r="AZ241" s="9"/>
    </row>
    <row r="242" spans="5:52" x14ac:dyDescent="0.2">
      <c r="E242" s="92" t="s">
        <v>98</v>
      </c>
      <c r="F242" s="69" t="s">
        <v>99</v>
      </c>
      <c r="G242" s="4" t="s">
        <v>48</v>
      </c>
      <c r="H242" s="3">
        <v>1000</v>
      </c>
      <c r="I242" s="3"/>
      <c r="J242" s="3"/>
      <c r="K242" s="3"/>
      <c r="L242" s="3"/>
      <c r="M242" s="3"/>
      <c r="N242" s="3"/>
      <c r="O242" s="3"/>
      <c r="P242" s="3"/>
      <c r="Q242" s="3"/>
      <c r="R242" s="3"/>
      <c r="S242" s="3"/>
      <c r="T242" s="3">
        <f>SUM(J242:R242)</f>
        <v>0</v>
      </c>
      <c r="U242" s="3"/>
      <c r="V242" s="3"/>
      <c r="W242" s="3"/>
      <c r="X242" s="3"/>
      <c r="Y242" s="3"/>
      <c r="Z242" s="3"/>
      <c r="AA242" s="3"/>
      <c r="AB242" s="19"/>
      <c r="AC242" s="3"/>
      <c r="AD242" s="3"/>
      <c r="AE242" s="3"/>
      <c r="AF242" s="3"/>
      <c r="AG242" s="3">
        <f>SUM(U242:AE242)</f>
        <v>0</v>
      </c>
      <c r="AH242" s="3">
        <f>(H242-I242-T242)</f>
        <v>1000</v>
      </c>
      <c r="AI242" s="3"/>
      <c r="AJ242" s="3">
        <f t="shared" si="176"/>
        <v>0</v>
      </c>
      <c r="AK242" s="3"/>
      <c r="AL242" s="3">
        <f t="shared" si="177"/>
        <v>1000</v>
      </c>
      <c r="AM242" s="5">
        <v>2.9000000000000001E-2</v>
      </c>
      <c r="AN242" s="3">
        <f t="shared" si="178"/>
        <v>29</v>
      </c>
      <c r="AO242" s="3"/>
      <c r="AP242" s="3">
        <f t="shared" si="179"/>
        <v>29</v>
      </c>
      <c r="AQ242" s="5">
        <v>3.3300000000000003E-2</v>
      </c>
      <c r="AR242" s="17">
        <f t="shared" si="173"/>
        <v>0.96570000000000011</v>
      </c>
      <c r="AS242" s="3">
        <f t="shared" si="174"/>
        <v>28.034299999999998</v>
      </c>
      <c r="AT242" s="3"/>
      <c r="AU242" s="3">
        <f t="shared" si="175"/>
        <v>0</v>
      </c>
      <c r="AV242" s="3">
        <f t="shared" si="180"/>
        <v>28.034299999999998</v>
      </c>
      <c r="AW242" s="3"/>
      <c r="AX242" s="3"/>
      <c r="AY242" s="3">
        <f t="shared" si="181"/>
        <v>28.034299999999998</v>
      </c>
      <c r="AZ242" s="3">
        <f>SUM(AY242)</f>
        <v>28.034299999999998</v>
      </c>
    </row>
    <row r="243" spans="5:52" x14ac:dyDescent="0.2">
      <c r="E243" s="93" t="s">
        <v>100</v>
      </c>
      <c r="F243" s="70" t="s">
        <v>104</v>
      </c>
      <c r="G243" s="22" t="s">
        <v>48</v>
      </c>
      <c r="H243" s="23">
        <v>900</v>
      </c>
      <c r="I243" s="23">
        <v>0</v>
      </c>
      <c r="J243" s="23"/>
      <c r="K243" s="23"/>
      <c r="L243" s="23"/>
      <c r="M243" s="23"/>
      <c r="N243" s="23"/>
      <c r="O243" s="23"/>
      <c r="P243" s="23"/>
      <c r="Q243" s="23"/>
      <c r="R243" s="23"/>
      <c r="S243" s="23"/>
      <c r="T243" s="23">
        <f>SUM(J243:R243)</f>
        <v>0</v>
      </c>
      <c r="U243" s="23"/>
      <c r="V243" s="23"/>
      <c r="W243" s="23"/>
      <c r="X243" s="23"/>
      <c r="Y243" s="23"/>
      <c r="Z243" s="23"/>
      <c r="AA243" s="23"/>
      <c r="AB243" s="19"/>
      <c r="AC243" s="23"/>
      <c r="AD243" s="23"/>
      <c r="AE243" s="23"/>
      <c r="AF243" s="23"/>
      <c r="AG243" s="23">
        <f t="shared" ref="AG243:AG254" si="184">SUM(U243:AE243)</f>
        <v>0</v>
      </c>
      <c r="AH243" s="23">
        <f>(H243-I243-T243)</f>
        <v>900</v>
      </c>
      <c r="AI243" s="23"/>
      <c r="AJ243" s="23">
        <f t="shared" si="176"/>
        <v>0</v>
      </c>
      <c r="AK243" s="23"/>
      <c r="AL243" s="23">
        <f t="shared" si="177"/>
        <v>900</v>
      </c>
      <c r="AM243" s="24">
        <v>2.9000000000000001E-2</v>
      </c>
      <c r="AN243" s="23">
        <f t="shared" si="178"/>
        <v>26.1</v>
      </c>
      <c r="AO243" s="23"/>
      <c r="AP243" s="23">
        <f t="shared" si="179"/>
        <v>26.1</v>
      </c>
      <c r="AQ243" s="24">
        <v>3.3300000000000003E-2</v>
      </c>
      <c r="AR243" s="17">
        <f t="shared" si="173"/>
        <v>0.86913000000000018</v>
      </c>
      <c r="AS243" s="23">
        <f t="shared" si="174"/>
        <v>25.230870000000003</v>
      </c>
      <c r="AT243" s="23"/>
      <c r="AU243" s="23">
        <f t="shared" si="175"/>
        <v>0</v>
      </c>
      <c r="AV243" s="23">
        <f t="shared" si="180"/>
        <v>25.230870000000003</v>
      </c>
      <c r="AW243" s="23"/>
      <c r="AX243" s="23"/>
      <c r="AY243" s="23">
        <f t="shared" si="181"/>
        <v>25.230870000000003</v>
      </c>
      <c r="AZ243" s="23">
        <f>SUM(AY243+AY244+AY245+AY246)</f>
        <v>43.666200000000003</v>
      </c>
    </row>
    <row r="244" spans="5:52" x14ac:dyDescent="0.2">
      <c r="E244" s="93" t="s">
        <v>100</v>
      </c>
      <c r="F244" s="61" t="s">
        <v>104</v>
      </c>
      <c r="G244" s="6" t="s">
        <v>52</v>
      </c>
      <c r="H244" s="20"/>
      <c r="I244" s="20"/>
      <c r="J244" s="20"/>
      <c r="K244" s="20"/>
      <c r="L244" s="20"/>
      <c r="M244" s="20"/>
      <c r="N244" s="20"/>
      <c r="O244" s="20"/>
      <c r="P244" s="20"/>
      <c r="Q244" s="20"/>
      <c r="R244" s="20"/>
      <c r="S244" s="20"/>
      <c r="T244" s="7">
        <f>(T243)</f>
        <v>0</v>
      </c>
      <c r="U244" s="7"/>
      <c r="V244" s="7"/>
      <c r="W244" s="7"/>
      <c r="X244" s="7"/>
      <c r="Y244" s="7"/>
      <c r="Z244" s="7"/>
      <c r="AA244" s="7"/>
      <c r="AB244" s="7"/>
      <c r="AC244" s="7"/>
      <c r="AD244" s="7"/>
      <c r="AE244" s="7"/>
      <c r="AF244" s="7"/>
      <c r="AG244" s="7">
        <f t="shared" si="184"/>
        <v>0</v>
      </c>
      <c r="AH244" s="7">
        <f>(H243-I243-T243)</f>
        <v>900</v>
      </c>
      <c r="AI244" s="7"/>
      <c r="AJ244" s="7">
        <f t="shared" si="176"/>
        <v>0</v>
      </c>
      <c r="AK244" s="7"/>
      <c r="AL244" s="7">
        <f t="shared" si="177"/>
        <v>900</v>
      </c>
      <c r="AM244" s="26">
        <v>9.8499999999999994E-3</v>
      </c>
      <c r="AN244" s="7">
        <f t="shared" si="178"/>
        <v>8.8650000000000002</v>
      </c>
      <c r="AO244" s="7"/>
      <c r="AP244" s="7">
        <f t="shared" si="179"/>
        <v>8.8650000000000002</v>
      </c>
      <c r="AQ244" s="8">
        <v>0</v>
      </c>
      <c r="AR244" s="17">
        <f t="shared" si="173"/>
        <v>0</v>
      </c>
      <c r="AS244" s="7">
        <f t="shared" si="174"/>
        <v>8.8650000000000002</v>
      </c>
      <c r="AT244" s="7">
        <f>(AT243)</f>
        <v>0</v>
      </c>
      <c r="AU244" s="7">
        <f t="shared" si="175"/>
        <v>0</v>
      </c>
      <c r="AV244" s="7">
        <f t="shared" si="180"/>
        <v>8.8650000000000002</v>
      </c>
      <c r="AW244" s="7"/>
      <c r="AX244" s="7"/>
      <c r="AY244" s="7">
        <f t="shared" si="181"/>
        <v>8.8650000000000002</v>
      </c>
      <c r="AZ244" s="9"/>
    </row>
    <row r="245" spans="5:52" x14ac:dyDescent="0.2">
      <c r="E245" s="93" t="s">
        <v>100</v>
      </c>
      <c r="F245" s="61" t="s">
        <v>104</v>
      </c>
      <c r="G245" s="6" t="s">
        <v>49</v>
      </c>
      <c r="H245" s="20"/>
      <c r="I245" s="20"/>
      <c r="J245" s="20"/>
      <c r="K245" s="20"/>
      <c r="L245" s="20"/>
      <c r="M245" s="20"/>
      <c r="N245" s="20"/>
      <c r="O245" s="20"/>
      <c r="P245" s="20"/>
      <c r="Q245" s="20"/>
      <c r="R245" s="20"/>
      <c r="S245" s="20"/>
      <c r="T245" s="7">
        <f>T243</f>
        <v>0</v>
      </c>
      <c r="U245" s="7">
        <f>(U243)</f>
        <v>0</v>
      </c>
      <c r="V245" s="7"/>
      <c r="W245" s="7">
        <f>(W243)</f>
        <v>0</v>
      </c>
      <c r="X245" s="7">
        <f>(X243)</f>
        <v>0</v>
      </c>
      <c r="Y245" s="7">
        <f>(Y243)</f>
        <v>0</v>
      </c>
      <c r="Z245" s="7">
        <f>(Z243)</f>
        <v>0</v>
      </c>
      <c r="AA245" s="7">
        <f>(AA243)</f>
        <v>0</v>
      </c>
      <c r="AB245" s="19"/>
      <c r="AC245" s="7">
        <f>AC243</f>
        <v>0</v>
      </c>
      <c r="AD245" s="7">
        <f>AD243</f>
        <v>0</v>
      </c>
      <c r="AE245" s="7">
        <f>AE243</f>
        <v>0</v>
      </c>
      <c r="AF245" s="7"/>
      <c r="AG245" s="7">
        <f t="shared" si="184"/>
        <v>0</v>
      </c>
      <c r="AH245" s="7">
        <f>(H243-I243-T243)</f>
        <v>900</v>
      </c>
      <c r="AI245" s="7"/>
      <c r="AJ245" s="7">
        <f>(AG245)</f>
        <v>0</v>
      </c>
      <c r="AK245" s="7"/>
      <c r="AL245" s="7">
        <f t="shared" si="177"/>
        <v>900</v>
      </c>
      <c r="AM245" s="8">
        <v>0.01</v>
      </c>
      <c r="AN245" s="7">
        <f t="shared" si="178"/>
        <v>9</v>
      </c>
      <c r="AO245" s="7"/>
      <c r="AP245" s="7">
        <f t="shared" si="179"/>
        <v>9</v>
      </c>
      <c r="AQ245" s="8">
        <v>3.3300000000000003E-2</v>
      </c>
      <c r="AR245" s="17">
        <f t="shared" si="173"/>
        <v>0.29970000000000002</v>
      </c>
      <c r="AS245" s="7">
        <f t="shared" si="174"/>
        <v>8.7003000000000004</v>
      </c>
      <c r="AT245" s="7">
        <f>AT243</f>
        <v>0</v>
      </c>
      <c r="AU245" s="7">
        <f t="shared" si="175"/>
        <v>0</v>
      </c>
      <c r="AV245" s="7">
        <f t="shared" si="180"/>
        <v>8.7003000000000004</v>
      </c>
      <c r="AW245" s="7"/>
      <c r="AX245" s="7"/>
      <c r="AY245" s="7">
        <f t="shared" si="181"/>
        <v>8.7003000000000004</v>
      </c>
      <c r="AZ245" s="9"/>
    </row>
    <row r="246" spans="5:52" x14ac:dyDescent="0.2">
      <c r="E246" s="93" t="s">
        <v>100</v>
      </c>
      <c r="F246" s="61" t="s">
        <v>104</v>
      </c>
      <c r="G246" s="6" t="s">
        <v>50</v>
      </c>
      <c r="H246" s="20"/>
      <c r="I246" s="20"/>
      <c r="J246" s="20"/>
      <c r="K246" s="20"/>
      <c r="L246" s="20"/>
      <c r="M246" s="20"/>
      <c r="N246" s="20"/>
      <c r="O246" s="20"/>
      <c r="P246" s="20"/>
      <c r="Q246" s="20"/>
      <c r="R246" s="20"/>
      <c r="S246" s="20"/>
      <c r="T246" s="7">
        <f>T243</f>
        <v>0</v>
      </c>
      <c r="U246" s="7">
        <f t="shared" ref="U246:AA246" si="185">(U245)</f>
        <v>0</v>
      </c>
      <c r="V246" s="7">
        <f t="shared" si="185"/>
        <v>0</v>
      </c>
      <c r="W246" s="7">
        <f t="shared" si="185"/>
        <v>0</v>
      </c>
      <c r="X246" s="7">
        <f t="shared" si="185"/>
        <v>0</v>
      </c>
      <c r="Y246" s="7">
        <f t="shared" si="185"/>
        <v>0</v>
      </c>
      <c r="Z246" s="7">
        <f t="shared" si="185"/>
        <v>0</v>
      </c>
      <c r="AA246" s="7">
        <f t="shared" si="185"/>
        <v>0</v>
      </c>
      <c r="AB246" s="19"/>
      <c r="AC246" s="7">
        <f>AC243</f>
        <v>0</v>
      </c>
      <c r="AD246" s="7">
        <f>AD243</f>
        <v>0</v>
      </c>
      <c r="AE246" s="7">
        <f>AE243</f>
        <v>0</v>
      </c>
      <c r="AF246" s="7"/>
      <c r="AG246" s="7">
        <f t="shared" si="184"/>
        <v>0</v>
      </c>
      <c r="AH246" s="7">
        <f>(H243-I243-T243)</f>
        <v>900</v>
      </c>
      <c r="AI246" s="7"/>
      <c r="AJ246" s="7">
        <f>(AG246)</f>
        <v>0</v>
      </c>
      <c r="AK246" s="7"/>
      <c r="AL246" s="7">
        <f t="shared" si="177"/>
        <v>900</v>
      </c>
      <c r="AM246" s="8">
        <v>1E-3</v>
      </c>
      <c r="AN246" s="7">
        <f t="shared" si="178"/>
        <v>0.9</v>
      </c>
      <c r="AO246" s="7"/>
      <c r="AP246" s="7">
        <f t="shared" si="179"/>
        <v>0.9</v>
      </c>
      <c r="AQ246" s="8">
        <v>3.3300000000000003E-2</v>
      </c>
      <c r="AR246" s="17">
        <f t="shared" si="173"/>
        <v>2.9970000000000004E-2</v>
      </c>
      <c r="AS246" s="7">
        <f t="shared" si="174"/>
        <v>0.87002999999999997</v>
      </c>
      <c r="AT246" s="7">
        <f>AT243</f>
        <v>0</v>
      </c>
      <c r="AU246" s="7">
        <f t="shared" si="175"/>
        <v>0</v>
      </c>
      <c r="AV246" s="7">
        <f t="shared" si="180"/>
        <v>0.87002999999999997</v>
      </c>
      <c r="AW246" s="7"/>
      <c r="AX246" s="7"/>
      <c r="AY246" s="7">
        <f t="shared" si="181"/>
        <v>0.87002999999999997</v>
      </c>
      <c r="AZ246" s="9"/>
    </row>
    <row r="247" spans="5:52" x14ac:dyDescent="0.2">
      <c r="E247" s="92" t="s">
        <v>101</v>
      </c>
      <c r="F247" s="69" t="s">
        <v>106</v>
      </c>
      <c r="G247" s="4" t="s">
        <v>48</v>
      </c>
      <c r="H247" s="3">
        <v>750</v>
      </c>
      <c r="I247" s="3">
        <v>0</v>
      </c>
      <c r="J247" s="3"/>
      <c r="K247" s="3"/>
      <c r="L247" s="3"/>
      <c r="M247" s="3"/>
      <c r="N247" s="3"/>
      <c r="O247" s="3"/>
      <c r="P247" s="3"/>
      <c r="Q247" s="3"/>
      <c r="R247" s="3"/>
      <c r="S247" s="3"/>
      <c r="T247" s="3">
        <f>SUM(J247:R247)</f>
        <v>0</v>
      </c>
      <c r="U247" s="3"/>
      <c r="V247" s="3"/>
      <c r="W247" s="3"/>
      <c r="X247" s="3"/>
      <c r="Y247" s="3"/>
      <c r="Z247" s="3"/>
      <c r="AA247" s="3"/>
      <c r="AB247" s="19"/>
      <c r="AC247" s="3"/>
      <c r="AD247" s="3"/>
      <c r="AE247" s="3"/>
      <c r="AF247" s="3"/>
      <c r="AG247" s="3">
        <f t="shared" si="184"/>
        <v>0</v>
      </c>
      <c r="AH247" s="3">
        <f>(H247-I247-T247)</f>
        <v>750</v>
      </c>
      <c r="AI247" s="3"/>
      <c r="AJ247" s="3">
        <f t="shared" ref="AJ247:AJ258" si="186">(AG247)</f>
        <v>0</v>
      </c>
      <c r="AK247" s="3"/>
      <c r="AL247" s="3">
        <f t="shared" si="177"/>
        <v>750</v>
      </c>
      <c r="AM247" s="5">
        <v>2.9000000000000001E-2</v>
      </c>
      <c r="AN247" s="3">
        <f t="shared" si="178"/>
        <v>21.75</v>
      </c>
      <c r="AO247" s="3"/>
      <c r="AP247" s="3">
        <f t="shared" si="179"/>
        <v>21.75</v>
      </c>
      <c r="AQ247" s="5">
        <v>3.3300000000000003E-2</v>
      </c>
      <c r="AR247" s="17">
        <f t="shared" si="173"/>
        <v>0.72427500000000011</v>
      </c>
      <c r="AS247" s="3">
        <f t="shared" si="174"/>
        <v>21.025725000000001</v>
      </c>
      <c r="AT247" s="3"/>
      <c r="AU247" s="3">
        <f t="shared" si="175"/>
        <v>0</v>
      </c>
      <c r="AV247" s="3">
        <f t="shared" si="180"/>
        <v>21.025725000000001</v>
      </c>
      <c r="AW247" s="3"/>
      <c r="AX247" s="3"/>
      <c r="AY247" s="3">
        <f t="shared" si="181"/>
        <v>21.025725000000001</v>
      </c>
      <c r="AZ247" s="3">
        <f>SUM(AY247+AY248+AY249+AY250)</f>
        <v>36.326250000000002</v>
      </c>
    </row>
    <row r="248" spans="5:52" x14ac:dyDescent="0.2">
      <c r="E248" s="92" t="s">
        <v>101</v>
      </c>
      <c r="F248" s="61" t="s">
        <v>106</v>
      </c>
      <c r="G248" s="6" t="s">
        <v>52</v>
      </c>
      <c r="H248" s="20"/>
      <c r="I248" s="20"/>
      <c r="J248" s="20"/>
      <c r="K248" s="20"/>
      <c r="L248" s="20"/>
      <c r="M248" s="20"/>
      <c r="N248" s="20"/>
      <c r="O248" s="20"/>
      <c r="P248" s="20"/>
      <c r="Q248" s="20"/>
      <c r="R248" s="20"/>
      <c r="S248" s="20"/>
      <c r="T248" s="7">
        <f>(T247)</f>
        <v>0</v>
      </c>
      <c r="U248" s="7"/>
      <c r="V248" s="7"/>
      <c r="W248" s="7"/>
      <c r="X248" s="7"/>
      <c r="Y248" s="7"/>
      <c r="Z248" s="7"/>
      <c r="AA248" s="7"/>
      <c r="AB248" s="7"/>
      <c r="AC248" s="7"/>
      <c r="AD248" s="7"/>
      <c r="AE248" s="7"/>
      <c r="AF248" s="7"/>
      <c r="AG248" s="7">
        <f t="shared" si="184"/>
        <v>0</v>
      </c>
      <c r="AH248" s="7">
        <f>(H247-I247-T247)</f>
        <v>750</v>
      </c>
      <c r="AI248" s="7"/>
      <c r="AJ248" s="7">
        <f t="shared" si="186"/>
        <v>0</v>
      </c>
      <c r="AK248" s="7"/>
      <c r="AL248" s="7">
        <f t="shared" si="177"/>
        <v>750</v>
      </c>
      <c r="AM248" s="8">
        <v>0.01</v>
      </c>
      <c r="AN248" s="7">
        <f t="shared" si="178"/>
        <v>7.5</v>
      </c>
      <c r="AO248" s="7"/>
      <c r="AP248" s="7">
        <f t="shared" si="179"/>
        <v>7.5</v>
      </c>
      <c r="AQ248" s="8">
        <v>2.3300000000000001E-2</v>
      </c>
      <c r="AR248" s="17">
        <f t="shared" si="173"/>
        <v>0.17475000000000002</v>
      </c>
      <c r="AS248" s="7">
        <f t="shared" si="174"/>
        <v>7.3252499999999996</v>
      </c>
      <c r="AT248" s="7">
        <f>(AT247)</f>
        <v>0</v>
      </c>
      <c r="AU248" s="7">
        <f t="shared" si="175"/>
        <v>0</v>
      </c>
      <c r="AV248" s="7">
        <f t="shared" si="180"/>
        <v>7.3252499999999996</v>
      </c>
      <c r="AW248" s="7"/>
      <c r="AX248" s="7"/>
      <c r="AY248" s="7">
        <f t="shared" si="181"/>
        <v>7.3252499999999996</v>
      </c>
      <c r="AZ248" s="9"/>
    </row>
    <row r="249" spans="5:52" x14ac:dyDescent="0.2">
      <c r="E249" s="92" t="s">
        <v>101</v>
      </c>
      <c r="F249" s="61" t="s">
        <v>106</v>
      </c>
      <c r="G249" s="6" t="s">
        <v>49</v>
      </c>
      <c r="H249" s="20"/>
      <c r="I249" s="20"/>
      <c r="J249" s="20"/>
      <c r="K249" s="20"/>
      <c r="L249" s="20"/>
      <c r="M249" s="20"/>
      <c r="N249" s="20"/>
      <c r="O249" s="20"/>
      <c r="P249" s="20"/>
      <c r="Q249" s="20"/>
      <c r="R249" s="20"/>
      <c r="S249" s="20"/>
      <c r="T249" s="7">
        <f>T247</f>
        <v>0</v>
      </c>
      <c r="U249" s="7">
        <f>(U247)</f>
        <v>0</v>
      </c>
      <c r="V249" s="7"/>
      <c r="W249" s="7">
        <f>(W247)</f>
        <v>0</v>
      </c>
      <c r="X249" s="7">
        <f>(X247)</f>
        <v>0</v>
      </c>
      <c r="Y249" s="7">
        <f>(Y247)</f>
        <v>0</v>
      </c>
      <c r="Z249" s="7">
        <f>(Z247)</f>
        <v>0</v>
      </c>
      <c r="AA249" s="7">
        <f>(AA247)</f>
        <v>0</v>
      </c>
      <c r="AB249" s="19"/>
      <c r="AC249" s="7">
        <f>AC247</f>
        <v>0</v>
      </c>
      <c r="AD249" s="7">
        <f>AD247</f>
        <v>0</v>
      </c>
      <c r="AE249" s="7">
        <f>(AE247)</f>
        <v>0</v>
      </c>
      <c r="AF249" s="7"/>
      <c r="AG249" s="7">
        <f t="shared" si="184"/>
        <v>0</v>
      </c>
      <c r="AH249" s="7">
        <f>(H247-I247-T247)</f>
        <v>750</v>
      </c>
      <c r="AI249" s="7"/>
      <c r="AJ249" s="7">
        <f t="shared" si="186"/>
        <v>0</v>
      </c>
      <c r="AK249" s="7"/>
      <c r="AL249" s="7">
        <f t="shared" si="177"/>
        <v>750</v>
      </c>
      <c r="AM249" s="8">
        <v>0.01</v>
      </c>
      <c r="AN249" s="7">
        <f t="shared" si="178"/>
        <v>7.5</v>
      </c>
      <c r="AO249" s="7"/>
      <c r="AP249" s="7">
        <f t="shared" si="179"/>
        <v>7.5</v>
      </c>
      <c r="AQ249" s="8">
        <v>3.3300000000000003E-2</v>
      </c>
      <c r="AR249" s="17">
        <f t="shared" si="173"/>
        <v>0.24975000000000003</v>
      </c>
      <c r="AS249" s="7">
        <f t="shared" si="174"/>
        <v>7.2502500000000003</v>
      </c>
      <c r="AT249" s="7">
        <f>AT247</f>
        <v>0</v>
      </c>
      <c r="AU249" s="7">
        <f t="shared" si="175"/>
        <v>0</v>
      </c>
      <c r="AV249" s="7">
        <f t="shared" si="180"/>
        <v>7.2502500000000003</v>
      </c>
      <c r="AW249" s="7"/>
      <c r="AX249" s="7"/>
      <c r="AY249" s="7">
        <f t="shared" si="181"/>
        <v>7.2502500000000003</v>
      </c>
      <c r="AZ249" s="9"/>
    </row>
    <row r="250" spans="5:52" x14ac:dyDescent="0.2">
      <c r="E250" s="92" t="s">
        <v>101</v>
      </c>
      <c r="F250" s="61" t="s">
        <v>106</v>
      </c>
      <c r="G250" s="6" t="s">
        <v>50</v>
      </c>
      <c r="H250" s="20"/>
      <c r="I250" s="20"/>
      <c r="J250" s="20"/>
      <c r="K250" s="20"/>
      <c r="L250" s="20"/>
      <c r="M250" s="20"/>
      <c r="N250" s="20"/>
      <c r="O250" s="20"/>
      <c r="P250" s="20"/>
      <c r="Q250" s="20"/>
      <c r="R250" s="20"/>
      <c r="S250" s="20"/>
      <c r="T250" s="7">
        <f>T247</f>
        <v>0</v>
      </c>
      <c r="U250" s="7">
        <f>U247</f>
        <v>0</v>
      </c>
      <c r="V250" s="7">
        <f>(V249)</f>
        <v>0</v>
      </c>
      <c r="W250" s="7">
        <f t="shared" ref="W250:AA250" si="187">W247</f>
        <v>0</v>
      </c>
      <c r="X250" s="7">
        <f t="shared" si="187"/>
        <v>0</v>
      </c>
      <c r="Y250" s="7">
        <f t="shared" si="187"/>
        <v>0</v>
      </c>
      <c r="Z250" s="7">
        <f t="shared" si="187"/>
        <v>0</v>
      </c>
      <c r="AA250" s="7">
        <f t="shared" si="187"/>
        <v>0</v>
      </c>
      <c r="AB250" s="19"/>
      <c r="AC250" s="7">
        <f>AC247</f>
        <v>0</v>
      </c>
      <c r="AD250" s="7">
        <f>AD247</f>
        <v>0</v>
      </c>
      <c r="AE250" s="7">
        <f t="shared" ref="AE250" si="188">AE247</f>
        <v>0</v>
      </c>
      <c r="AF250" s="7"/>
      <c r="AG250" s="7">
        <f t="shared" si="184"/>
        <v>0</v>
      </c>
      <c r="AH250" s="7">
        <f>(H247-I247-T247)</f>
        <v>750</v>
      </c>
      <c r="AI250" s="7"/>
      <c r="AJ250" s="7">
        <f t="shared" si="186"/>
        <v>0</v>
      </c>
      <c r="AK250" s="7"/>
      <c r="AL250" s="7">
        <f t="shared" si="177"/>
        <v>750</v>
      </c>
      <c r="AM250" s="8">
        <v>1E-3</v>
      </c>
      <c r="AN250" s="7">
        <f t="shared" si="178"/>
        <v>0.75</v>
      </c>
      <c r="AO250" s="7"/>
      <c r="AP250" s="7">
        <f t="shared" si="179"/>
        <v>0.75</v>
      </c>
      <c r="AQ250" s="8">
        <v>3.3300000000000003E-2</v>
      </c>
      <c r="AR250" s="17">
        <f t="shared" si="173"/>
        <v>2.4975000000000004E-2</v>
      </c>
      <c r="AS250" s="7">
        <f t="shared" si="174"/>
        <v>0.72502500000000003</v>
      </c>
      <c r="AT250" s="7">
        <f>AT247</f>
        <v>0</v>
      </c>
      <c r="AU250" s="7">
        <f t="shared" si="175"/>
        <v>0</v>
      </c>
      <c r="AV250" s="7">
        <f t="shared" si="180"/>
        <v>0.72502500000000003</v>
      </c>
      <c r="AW250" s="7"/>
      <c r="AX250" s="7"/>
      <c r="AY250" s="7">
        <f t="shared" si="181"/>
        <v>0.72502500000000003</v>
      </c>
      <c r="AZ250" s="9"/>
    </row>
    <row r="251" spans="5:52" x14ac:dyDescent="0.2">
      <c r="E251" s="93" t="s">
        <v>102</v>
      </c>
      <c r="F251" s="70" t="s">
        <v>107</v>
      </c>
      <c r="G251" s="22" t="s">
        <v>48</v>
      </c>
      <c r="H251" s="23">
        <v>500</v>
      </c>
      <c r="I251" s="23">
        <v>0</v>
      </c>
      <c r="J251" s="23"/>
      <c r="K251" s="23"/>
      <c r="L251" s="23"/>
      <c r="M251" s="23"/>
      <c r="N251" s="23"/>
      <c r="O251" s="23"/>
      <c r="P251" s="23"/>
      <c r="Q251" s="23"/>
      <c r="R251" s="23"/>
      <c r="S251" s="23"/>
      <c r="T251" s="23">
        <f>SUM(J251:R251)</f>
        <v>0</v>
      </c>
      <c r="U251" s="23"/>
      <c r="V251" s="23"/>
      <c r="W251" s="23"/>
      <c r="X251" s="23"/>
      <c r="Y251" s="23"/>
      <c r="Z251" s="23"/>
      <c r="AA251" s="23"/>
      <c r="AB251" s="19"/>
      <c r="AC251" s="23"/>
      <c r="AD251" s="23"/>
      <c r="AE251" s="23"/>
      <c r="AF251" s="23"/>
      <c r="AG251" s="23">
        <f t="shared" si="184"/>
        <v>0</v>
      </c>
      <c r="AH251" s="23">
        <f>(H251-I251-T251)</f>
        <v>500</v>
      </c>
      <c r="AI251" s="23"/>
      <c r="AJ251" s="23">
        <f t="shared" si="186"/>
        <v>0</v>
      </c>
      <c r="AK251" s="23"/>
      <c r="AL251" s="23">
        <f t="shared" si="177"/>
        <v>500</v>
      </c>
      <c r="AM251" s="24">
        <v>2.9000000000000001E-2</v>
      </c>
      <c r="AN251" s="23">
        <f t="shared" si="178"/>
        <v>14.5</v>
      </c>
      <c r="AO251" s="23"/>
      <c r="AP251" s="23">
        <f t="shared" si="179"/>
        <v>14.5</v>
      </c>
      <c r="AQ251" s="24">
        <v>3.3300000000000003E-2</v>
      </c>
      <c r="AR251" s="17">
        <f t="shared" si="173"/>
        <v>0.48285000000000006</v>
      </c>
      <c r="AS251" s="23">
        <f t="shared" si="174"/>
        <v>14.017149999999999</v>
      </c>
      <c r="AT251" s="23"/>
      <c r="AU251" s="23">
        <f t="shared" si="175"/>
        <v>0</v>
      </c>
      <c r="AV251" s="23">
        <f t="shared" si="180"/>
        <v>14.017149999999999</v>
      </c>
      <c r="AW251" s="23"/>
      <c r="AX251" s="23"/>
      <c r="AY251" s="23">
        <f t="shared" si="181"/>
        <v>14.017149999999999</v>
      </c>
      <c r="AZ251" s="23">
        <f>SUM(AY251+AY252+AY253)</f>
        <v>38.184649999999998</v>
      </c>
    </row>
    <row r="252" spans="5:52" x14ac:dyDescent="0.2">
      <c r="E252" s="93" t="s">
        <v>102</v>
      </c>
      <c r="F252" s="61" t="s">
        <v>107</v>
      </c>
      <c r="G252" s="6" t="s">
        <v>51</v>
      </c>
      <c r="H252" s="20"/>
      <c r="I252" s="20"/>
      <c r="J252" s="20"/>
      <c r="K252" s="20"/>
      <c r="L252" s="20"/>
      <c r="M252" s="20"/>
      <c r="N252" s="20"/>
      <c r="O252" s="20"/>
      <c r="P252" s="20"/>
      <c r="Q252" s="20"/>
      <c r="R252" s="20"/>
      <c r="S252" s="20"/>
      <c r="T252" s="7">
        <f>(T251)</f>
        <v>0</v>
      </c>
      <c r="U252" s="7"/>
      <c r="V252" s="7"/>
      <c r="W252" s="7"/>
      <c r="X252" s="7"/>
      <c r="Y252" s="7"/>
      <c r="Z252" s="7"/>
      <c r="AA252" s="7"/>
      <c r="AB252" s="7"/>
      <c r="AC252" s="7"/>
      <c r="AD252" s="7"/>
      <c r="AE252" s="7"/>
      <c r="AF252" s="7"/>
      <c r="AG252" s="7">
        <f t="shared" si="184"/>
        <v>0</v>
      </c>
      <c r="AH252" s="7">
        <f>(H251-I251-T251)</f>
        <v>500</v>
      </c>
      <c r="AI252" s="7"/>
      <c r="AJ252" s="7">
        <f t="shared" si="186"/>
        <v>0</v>
      </c>
      <c r="AK252" s="7"/>
      <c r="AL252" s="7">
        <f t="shared" si="177"/>
        <v>500</v>
      </c>
      <c r="AM252" s="8">
        <v>0.04</v>
      </c>
      <c r="AN252" s="7">
        <f t="shared" si="178"/>
        <v>20</v>
      </c>
      <c r="AO252" s="7"/>
      <c r="AP252" s="7">
        <f t="shared" si="179"/>
        <v>20</v>
      </c>
      <c r="AQ252" s="8">
        <v>3.3300000000000003E-2</v>
      </c>
      <c r="AR252" s="17">
        <f t="shared" si="173"/>
        <v>0.66600000000000004</v>
      </c>
      <c r="AS252" s="7">
        <f t="shared" si="174"/>
        <v>19.334</v>
      </c>
      <c r="AT252" s="7">
        <f>(AT251)</f>
        <v>0</v>
      </c>
      <c r="AU252" s="7">
        <f t="shared" si="175"/>
        <v>0</v>
      </c>
      <c r="AV252" s="7">
        <f t="shared" si="180"/>
        <v>19.334</v>
      </c>
      <c r="AW252" s="7"/>
      <c r="AX252" s="7"/>
      <c r="AY252" s="7">
        <f t="shared" si="181"/>
        <v>19.334</v>
      </c>
      <c r="AZ252" s="9"/>
    </row>
    <row r="253" spans="5:52" x14ac:dyDescent="0.2">
      <c r="E253" s="93" t="s">
        <v>102</v>
      </c>
      <c r="F253" s="61" t="s">
        <v>107</v>
      </c>
      <c r="G253" s="6" t="s">
        <v>52</v>
      </c>
      <c r="H253" s="20"/>
      <c r="I253" s="20"/>
      <c r="J253" s="20"/>
      <c r="K253" s="20"/>
      <c r="L253" s="20"/>
      <c r="M253" s="20"/>
      <c r="N253" s="20"/>
      <c r="O253" s="20"/>
      <c r="P253" s="20"/>
      <c r="Q253" s="20"/>
      <c r="R253" s="20"/>
      <c r="S253" s="20"/>
      <c r="T253" s="7">
        <f>T251</f>
        <v>0</v>
      </c>
      <c r="U253" s="7"/>
      <c r="V253" s="7"/>
      <c r="W253" s="7"/>
      <c r="X253" s="7"/>
      <c r="Y253" s="7"/>
      <c r="Z253" s="7"/>
      <c r="AA253" s="7"/>
      <c r="AB253" s="7"/>
      <c r="AC253" s="7"/>
      <c r="AD253" s="7"/>
      <c r="AE253" s="7"/>
      <c r="AF253" s="7"/>
      <c r="AG253" s="7">
        <f t="shared" si="184"/>
        <v>0</v>
      </c>
      <c r="AH253" s="7">
        <f>(H251-I251-T251)</f>
        <v>500</v>
      </c>
      <c r="AI253" s="7"/>
      <c r="AJ253" s="7">
        <f t="shared" si="186"/>
        <v>0</v>
      </c>
      <c r="AK253" s="7"/>
      <c r="AL253" s="7">
        <f t="shared" si="177"/>
        <v>500</v>
      </c>
      <c r="AM253" s="8">
        <v>0.01</v>
      </c>
      <c r="AN253" s="7">
        <f t="shared" si="178"/>
        <v>5</v>
      </c>
      <c r="AO253" s="7"/>
      <c r="AP253" s="7">
        <f t="shared" si="179"/>
        <v>5</v>
      </c>
      <c r="AQ253" s="8">
        <v>3.3300000000000003E-2</v>
      </c>
      <c r="AR253" s="17">
        <f t="shared" si="173"/>
        <v>0.16650000000000001</v>
      </c>
      <c r="AS253" s="7">
        <f t="shared" si="174"/>
        <v>4.8334999999999999</v>
      </c>
      <c r="AT253" s="7">
        <f>AT251</f>
        <v>0</v>
      </c>
      <c r="AU253" s="7">
        <f t="shared" si="175"/>
        <v>0</v>
      </c>
      <c r="AV253" s="7">
        <f t="shared" si="180"/>
        <v>4.8334999999999999</v>
      </c>
      <c r="AW253" s="7"/>
      <c r="AX253" s="7"/>
      <c r="AY253" s="7">
        <f t="shared" si="181"/>
        <v>4.8334999999999999</v>
      </c>
      <c r="AZ253" s="9"/>
    </row>
    <row r="254" spans="5:52" x14ac:dyDescent="0.2">
      <c r="E254" s="92" t="s">
        <v>103</v>
      </c>
      <c r="F254" s="69" t="s">
        <v>105</v>
      </c>
      <c r="G254" s="4" t="s">
        <v>48</v>
      </c>
      <c r="H254" s="3">
        <v>800</v>
      </c>
      <c r="I254" s="3">
        <v>0</v>
      </c>
      <c r="J254" s="3"/>
      <c r="K254" s="3"/>
      <c r="L254" s="3"/>
      <c r="M254" s="3"/>
      <c r="N254" s="3"/>
      <c r="O254" s="3"/>
      <c r="P254" s="3"/>
      <c r="Q254" s="3"/>
      <c r="R254" s="3"/>
      <c r="S254" s="3"/>
      <c r="T254" s="3">
        <f>SUM(J254:R254)</f>
        <v>0</v>
      </c>
      <c r="U254" s="3"/>
      <c r="V254" s="3"/>
      <c r="W254" s="3"/>
      <c r="X254" s="3"/>
      <c r="Y254" s="3"/>
      <c r="Z254" s="3"/>
      <c r="AA254" s="3"/>
      <c r="AB254" s="19"/>
      <c r="AC254" s="3"/>
      <c r="AD254" s="3"/>
      <c r="AE254" s="3"/>
      <c r="AF254" s="3"/>
      <c r="AG254" s="3">
        <f t="shared" si="184"/>
        <v>0</v>
      </c>
      <c r="AH254" s="3">
        <f>(H254-I254-T254)</f>
        <v>800</v>
      </c>
      <c r="AI254" s="3"/>
      <c r="AJ254" s="3">
        <f t="shared" si="186"/>
        <v>0</v>
      </c>
      <c r="AK254" s="3"/>
      <c r="AL254" s="3">
        <f t="shared" si="177"/>
        <v>800</v>
      </c>
      <c r="AM254" s="5">
        <v>2.9000000000000001E-2</v>
      </c>
      <c r="AN254" s="3">
        <f t="shared" si="178"/>
        <v>23.200000000000003</v>
      </c>
      <c r="AO254" s="3"/>
      <c r="AP254" s="3">
        <f t="shared" si="179"/>
        <v>23.200000000000003</v>
      </c>
      <c r="AQ254" s="5">
        <v>3.3300000000000003E-2</v>
      </c>
      <c r="AR254" s="17">
        <f t="shared" si="173"/>
        <v>0.77256000000000014</v>
      </c>
      <c r="AS254" s="3">
        <f t="shared" si="174"/>
        <v>22.427440000000004</v>
      </c>
      <c r="AT254" s="3"/>
      <c r="AU254" s="3">
        <f t="shared" si="175"/>
        <v>0</v>
      </c>
      <c r="AV254" s="3">
        <f t="shared" si="180"/>
        <v>22.427440000000004</v>
      </c>
      <c r="AW254" s="3"/>
      <c r="AX254" s="3"/>
      <c r="AY254" s="3">
        <f t="shared" si="181"/>
        <v>22.427440000000004</v>
      </c>
      <c r="AZ254" s="3">
        <f>SUM(AY254+AY255+AY256+AY257+AY258)</f>
        <v>57.035300000000007</v>
      </c>
    </row>
    <row r="255" spans="5:52" x14ac:dyDescent="0.2">
      <c r="E255" s="92" t="s">
        <v>103</v>
      </c>
      <c r="F255" s="61" t="s">
        <v>105</v>
      </c>
      <c r="G255" s="6" t="s">
        <v>51</v>
      </c>
      <c r="H255" s="20"/>
      <c r="I255" s="20"/>
      <c r="J255" s="20"/>
      <c r="K255" s="20"/>
      <c r="L255" s="20"/>
      <c r="M255" s="20"/>
      <c r="N255" s="20"/>
      <c r="O255" s="20"/>
      <c r="P255" s="20"/>
      <c r="Q255" s="20"/>
      <c r="R255" s="20"/>
      <c r="S255" s="20"/>
      <c r="T255" s="7">
        <f>(T254)</f>
        <v>0</v>
      </c>
      <c r="U255" s="7"/>
      <c r="V255" s="7"/>
      <c r="W255" s="7"/>
      <c r="X255" s="7"/>
      <c r="Y255" s="7"/>
      <c r="Z255" s="7"/>
      <c r="AA255" s="7"/>
      <c r="AB255" s="7"/>
      <c r="AC255" s="7"/>
      <c r="AD255" s="7"/>
      <c r="AE255" s="7"/>
      <c r="AF255" s="7"/>
      <c r="AG255" s="7">
        <f>SUM(U255:AE255)</f>
        <v>0</v>
      </c>
      <c r="AH255" s="7">
        <f>(H254-I254-T254)</f>
        <v>800</v>
      </c>
      <c r="AI255" s="7"/>
      <c r="AJ255" s="7">
        <f t="shared" si="186"/>
        <v>0</v>
      </c>
      <c r="AK255" s="7"/>
      <c r="AL255" s="7">
        <f>(AH255-AI255-AJ255-AK255)</f>
        <v>800</v>
      </c>
      <c r="AM255" s="8">
        <v>0.01</v>
      </c>
      <c r="AN255" s="7">
        <f>AL255*AM255</f>
        <v>8</v>
      </c>
      <c r="AO255" s="7"/>
      <c r="AP255" s="7">
        <f>(AN255+AO255)</f>
        <v>8</v>
      </c>
      <c r="AQ255" s="8">
        <v>3.3300000000000003E-2</v>
      </c>
      <c r="AR255" s="17">
        <f t="shared" si="173"/>
        <v>0.26640000000000003</v>
      </c>
      <c r="AS255" s="7">
        <f t="shared" si="174"/>
        <v>7.7336</v>
      </c>
      <c r="AT255" s="7">
        <f>(AT254)</f>
        <v>0</v>
      </c>
      <c r="AU255" s="7">
        <f t="shared" si="175"/>
        <v>0</v>
      </c>
      <c r="AV255" s="7">
        <f>(AS255+AU255)</f>
        <v>7.7336</v>
      </c>
      <c r="AW255" s="7"/>
      <c r="AX255" s="7"/>
      <c r="AY255" s="7">
        <f t="shared" si="181"/>
        <v>7.7336</v>
      </c>
      <c r="AZ255" s="9"/>
    </row>
    <row r="256" spans="5:52" x14ac:dyDescent="0.2">
      <c r="E256" s="92" t="s">
        <v>103</v>
      </c>
      <c r="F256" s="61" t="s">
        <v>105</v>
      </c>
      <c r="G256" s="6" t="s">
        <v>52</v>
      </c>
      <c r="H256" s="20"/>
      <c r="I256" s="20"/>
      <c r="J256" s="20"/>
      <c r="K256" s="20"/>
      <c r="L256" s="20"/>
      <c r="M256" s="20"/>
      <c r="N256" s="20"/>
      <c r="O256" s="20"/>
      <c r="P256" s="20"/>
      <c r="Q256" s="20"/>
      <c r="R256" s="20"/>
      <c r="S256" s="20"/>
      <c r="T256" s="7">
        <f>(T254)</f>
        <v>0</v>
      </c>
      <c r="U256" s="7"/>
      <c r="V256" s="7"/>
      <c r="W256" s="7"/>
      <c r="X256" s="7"/>
      <c r="Y256" s="7"/>
      <c r="Z256" s="7"/>
      <c r="AA256" s="7"/>
      <c r="AB256" s="7"/>
      <c r="AC256" s="7"/>
      <c r="AD256" s="7"/>
      <c r="AE256" s="7"/>
      <c r="AF256" s="7"/>
      <c r="AG256" s="7">
        <f t="shared" ref="AG256:AG261" si="189">SUM(U256:AE256)</f>
        <v>0</v>
      </c>
      <c r="AH256" s="7">
        <f>(H254-I254-T254)</f>
        <v>800</v>
      </c>
      <c r="AI256" s="7"/>
      <c r="AJ256" s="7">
        <f t="shared" si="186"/>
        <v>0</v>
      </c>
      <c r="AK256" s="7"/>
      <c r="AL256" s="7">
        <f t="shared" ref="AL256:AL258" si="190">(AH256-AI256-AJ256-AK256)</f>
        <v>800</v>
      </c>
      <c r="AM256" s="8">
        <v>0.02</v>
      </c>
      <c r="AN256" s="7">
        <f t="shared" ref="AN256:AN258" si="191">AL256*AM256</f>
        <v>16</v>
      </c>
      <c r="AO256" s="7"/>
      <c r="AP256" s="7">
        <f t="shared" ref="AP256:AP258" si="192">(AN256+AO256)</f>
        <v>16</v>
      </c>
      <c r="AQ256" s="8">
        <v>3.3300000000000003E-2</v>
      </c>
      <c r="AR256" s="17">
        <f t="shared" ref="AR256:AR287" si="193">(AP256*AQ256)</f>
        <v>0.53280000000000005</v>
      </c>
      <c r="AS256" s="7">
        <f t="shared" ref="AS256:AS287" si="194">(AP256-AR256)</f>
        <v>15.4672</v>
      </c>
      <c r="AT256" s="7">
        <f>(AT254)</f>
        <v>0</v>
      </c>
      <c r="AU256" s="7">
        <f t="shared" ref="AU256:AU287" si="195">(AT256*AM256)</f>
        <v>0</v>
      </c>
      <c r="AV256" s="7">
        <f t="shared" ref="AV256:AV258" si="196">(AS256+AU256)</f>
        <v>15.4672</v>
      </c>
      <c r="AW256" s="7"/>
      <c r="AX256" s="7"/>
      <c r="AY256" s="7">
        <f t="shared" si="181"/>
        <v>15.4672</v>
      </c>
      <c r="AZ256" s="9"/>
    </row>
    <row r="257" spans="5:52" x14ac:dyDescent="0.2">
      <c r="E257" s="92" t="s">
        <v>103</v>
      </c>
      <c r="F257" s="61" t="s">
        <v>105</v>
      </c>
      <c r="G257" s="6" t="s">
        <v>91</v>
      </c>
      <c r="H257" s="20"/>
      <c r="I257" s="20"/>
      <c r="J257" s="20"/>
      <c r="K257" s="20"/>
      <c r="L257" s="20"/>
      <c r="M257" s="20"/>
      <c r="N257" s="20"/>
      <c r="O257" s="20"/>
      <c r="P257" s="20"/>
      <c r="Q257" s="20"/>
      <c r="R257" s="20"/>
      <c r="S257" s="20"/>
      <c r="T257" s="7">
        <f>T254</f>
        <v>0</v>
      </c>
      <c r="U257" s="7">
        <f t="shared" ref="U257:AC257" si="197">U256</f>
        <v>0</v>
      </c>
      <c r="V257" s="7">
        <f t="shared" si="197"/>
        <v>0</v>
      </c>
      <c r="W257" s="7">
        <f t="shared" si="197"/>
        <v>0</v>
      </c>
      <c r="X257" s="7">
        <f t="shared" si="197"/>
        <v>0</v>
      </c>
      <c r="Y257" s="7">
        <f t="shared" si="197"/>
        <v>0</v>
      </c>
      <c r="Z257" s="7">
        <f t="shared" si="197"/>
        <v>0</v>
      </c>
      <c r="AA257" s="7">
        <f t="shared" si="197"/>
        <v>0</v>
      </c>
      <c r="AB257" s="7">
        <f t="shared" si="197"/>
        <v>0</v>
      </c>
      <c r="AC257" s="7">
        <f t="shared" si="197"/>
        <v>0</v>
      </c>
      <c r="AD257" s="7"/>
      <c r="AE257" s="7">
        <f t="shared" ref="AE257" si="198">AE256</f>
        <v>0</v>
      </c>
      <c r="AF257" s="7"/>
      <c r="AG257" s="7">
        <f t="shared" si="189"/>
        <v>0</v>
      </c>
      <c r="AH257" s="7">
        <f>(H254-I254-T254)</f>
        <v>800</v>
      </c>
      <c r="AI257" s="7"/>
      <c r="AJ257" s="7">
        <f t="shared" si="186"/>
        <v>0</v>
      </c>
      <c r="AK257" s="7"/>
      <c r="AL257" s="7">
        <f t="shared" si="190"/>
        <v>800</v>
      </c>
      <c r="AM257" s="8">
        <v>7.4999999999999997E-3</v>
      </c>
      <c r="AN257" s="7">
        <f t="shared" si="191"/>
        <v>6</v>
      </c>
      <c r="AO257" s="7"/>
      <c r="AP257" s="7">
        <f t="shared" si="192"/>
        <v>6</v>
      </c>
      <c r="AQ257" s="8">
        <v>3.3300000000000003E-2</v>
      </c>
      <c r="AR257" s="17">
        <f t="shared" si="193"/>
        <v>0.19980000000000003</v>
      </c>
      <c r="AS257" s="7">
        <f t="shared" si="194"/>
        <v>5.8002000000000002</v>
      </c>
      <c r="AT257" s="7">
        <f>AT254</f>
        <v>0</v>
      </c>
      <c r="AU257" s="7">
        <f t="shared" si="195"/>
        <v>0</v>
      </c>
      <c r="AV257" s="7">
        <f t="shared" si="196"/>
        <v>5.8002000000000002</v>
      </c>
      <c r="AW257" s="7"/>
      <c r="AX257" s="7"/>
      <c r="AY257" s="7">
        <f t="shared" si="181"/>
        <v>5.8002000000000002</v>
      </c>
      <c r="AZ257" s="9"/>
    </row>
    <row r="258" spans="5:52" x14ac:dyDescent="0.2">
      <c r="E258" s="92" t="s">
        <v>103</v>
      </c>
      <c r="F258" s="61" t="s">
        <v>105</v>
      </c>
      <c r="G258" s="6" t="s">
        <v>92</v>
      </c>
      <c r="H258" s="20"/>
      <c r="I258" s="20"/>
      <c r="J258" s="20"/>
      <c r="K258" s="20"/>
      <c r="L258" s="20"/>
      <c r="M258" s="20"/>
      <c r="N258" s="20"/>
      <c r="O258" s="20"/>
      <c r="P258" s="20"/>
      <c r="Q258" s="20"/>
      <c r="R258" s="20"/>
      <c r="S258" s="20"/>
      <c r="T258" s="7">
        <f>T254</f>
        <v>0</v>
      </c>
      <c r="U258" s="7"/>
      <c r="V258" s="7"/>
      <c r="W258" s="7"/>
      <c r="X258" s="7"/>
      <c r="Y258" s="7"/>
      <c r="Z258" s="7"/>
      <c r="AA258" s="7"/>
      <c r="AB258" s="7"/>
      <c r="AC258" s="7"/>
      <c r="AD258" s="7"/>
      <c r="AE258" s="7"/>
      <c r="AF258" s="7"/>
      <c r="AG258" s="7">
        <f t="shared" si="189"/>
        <v>0</v>
      </c>
      <c r="AH258" s="7">
        <f>(H254-I254-T254)</f>
        <v>800</v>
      </c>
      <c r="AI258" s="7"/>
      <c r="AJ258" s="7">
        <f t="shared" si="186"/>
        <v>0</v>
      </c>
      <c r="AK258" s="7"/>
      <c r="AL258" s="7">
        <f t="shared" si="190"/>
        <v>800</v>
      </c>
      <c r="AM258" s="8">
        <v>7.2500000000000004E-3</v>
      </c>
      <c r="AN258" s="7">
        <f t="shared" si="191"/>
        <v>5.8000000000000007</v>
      </c>
      <c r="AO258" s="7"/>
      <c r="AP258" s="7">
        <f t="shared" si="192"/>
        <v>5.8000000000000007</v>
      </c>
      <c r="AQ258" s="8">
        <v>3.3300000000000003E-2</v>
      </c>
      <c r="AR258" s="17">
        <f t="shared" si="193"/>
        <v>0.19314000000000003</v>
      </c>
      <c r="AS258" s="7">
        <f t="shared" si="194"/>
        <v>5.6068600000000011</v>
      </c>
      <c r="AT258" s="7">
        <f>AT254</f>
        <v>0</v>
      </c>
      <c r="AU258" s="7">
        <f t="shared" si="195"/>
        <v>0</v>
      </c>
      <c r="AV258" s="7">
        <f t="shared" si="196"/>
        <v>5.6068600000000011</v>
      </c>
      <c r="AW258" s="7"/>
      <c r="AX258" s="7"/>
      <c r="AY258" s="7">
        <f t="shared" si="181"/>
        <v>5.6068600000000011</v>
      </c>
      <c r="AZ258" s="9"/>
    </row>
    <row r="259" spans="5:52" x14ac:dyDescent="0.2">
      <c r="E259" s="93" t="s">
        <v>111</v>
      </c>
      <c r="F259" s="70" t="s">
        <v>110</v>
      </c>
      <c r="G259" s="22" t="s">
        <v>48</v>
      </c>
      <c r="H259" s="23">
        <v>600</v>
      </c>
      <c r="I259" s="23">
        <v>0</v>
      </c>
      <c r="J259" s="23"/>
      <c r="K259" s="23"/>
      <c r="L259" s="23"/>
      <c r="M259" s="23"/>
      <c r="N259" s="23"/>
      <c r="O259" s="23"/>
      <c r="P259" s="23"/>
      <c r="Q259" s="23"/>
      <c r="R259" s="23"/>
      <c r="S259" s="23"/>
      <c r="T259" s="23">
        <f>SUM(J259:R259)</f>
        <v>0</v>
      </c>
      <c r="U259" s="23"/>
      <c r="V259" s="23"/>
      <c r="W259" s="23"/>
      <c r="X259" s="23"/>
      <c r="Y259" s="23"/>
      <c r="Z259" s="23"/>
      <c r="AA259" s="23"/>
      <c r="AB259" s="19"/>
      <c r="AC259" s="23"/>
      <c r="AD259" s="23"/>
      <c r="AE259" s="23"/>
      <c r="AF259" s="23"/>
      <c r="AG259" s="23">
        <f t="shared" si="189"/>
        <v>0</v>
      </c>
      <c r="AH259" s="23">
        <f>(H259-I259-T259)</f>
        <v>600</v>
      </c>
      <c r="AI259" s="23"/>
      <c r="AJ259" s="23">
        <f>(AG259)</f>
        <v>0</v>
      </c>
      <c r="AK259" s="23"/>
      <c r="AL259" s="23">
        <f>(AH259-AI259-AJ259-AK259)</f>
        <v>600</v>
      </c>
      <c r="AM259" s="24">
        <v>2.9000000000000001E-2</v>
      </c>
      <c r="AN259" s="23">
        <f>AL259*AM259</f>
        <v>17.400000000000002</v>
      </c>
      <c r="AO259" s="23"/>
      <c r="AP259" s="23">
        <f>(AN259+AO259)</f>
        <v>17.400000000000002</v>
      </c>
      <c r="AQ259" s="24">
        <v>3.3300000000000003E-2</v>
      </c>
      <c r="AR259" s="17">
        <f t="shared" si="193"/>
        <v>0.57942000000000016</v>
      </c>
      <c r="AS259" s="23">
        <f t="shared" si="194"/>
        <v>16.820580000000003</v>
      </c>
      <c r="AT259" s="23"/>
      <c r="AU259" s="23">
        <f t="shared" si="195"/>
        <v>0</v>
      </c>
      <c r="AV259" s="23">
        <f>(AS259+AU259)</f>
        <v>16.820580000000003</v>
      </c>
      <c r="AW259" s="23"/>
      <c r="AX259" s="23"/>
      <c r="AY259" s="23">
        <f t="shared" si="181"/>
        <v>16.820580000000003</v>
      </c>
      <c r="AZ259" s="23">
        <f>SUM(AY259+AY260+AY261)</f>
        <v>23.200800000000005</v>
      </c>
    </row>
    <row r="260" spans="5:52" x14ac:dyDescent="0.2">
      <c r="E260" s="93" t="s">
        <v>111</v>
      </c>
      <c r="F260" s="61" t="s">
        <v>110</v>
      </c>
      <c r="G260" s="6" t="s">
        <v>49</v>
      </c>
      <c r="H260" s="20"/>
      <c r="I260" s="20"/>
      <c r="J260" s="20"/>
      <c r="K260" s="20"/>
      <c r="L260" s="20"/>
      <c r="M260" s="20"/>
      <c r="N260" s="20"/>
      <c r="O260" s="20"/>
      <c r="P260" s="20"/>
      <c r="Q260" s="20"/>
      <c r="R260" s="20"/>
      <c r="S260" s="20"/>
      <c r="T260" s="7">
        <f>T259</f>
        <v>0</v>
      </c>
      <c r="U260" s="7">
        <f>(U259)</f>
        <v>0</v>
      </c>
      <c r="V260" s="7"/>
      <c r="W260" s="7">
        <f>(W259)</f>
        <v>0</v>
      </c>
      <c r="X260" s="7">
        <f>(X259)</f>
        <v>0</v>
      </c>
      <c r="Y260" s="7">
        <f>(Y259)</f>
        <v>0</v>
      </c>
      <c r="Z260" s="7">
        <f>(Z259)</f>
        <v>0</v>
      </c>
      <c r="AA260" s="7">
        <f>(AA259)</f>
        <v>0</v>
      </c>
      <c r="AB260" s="19"/>
      <c r="AC260" s="7">
        <f>AC259</f>
        <v>0</v>
      </c>
      <c r="AD260" s="7">
        <f>AD259</f>
        <v>0</v>
      </c>
      <c r="AE260" s="7">
        <f>AE259</f>
        <v>0</v>
      </c>
      <c r="AF260" s="7"/>
      <c r="AG260" s="7">
        <f t="shared" si="189"/>
        <v>0</v>
      </c>
      <c r="AH260" s="7">
        <f>(H259-I259-T259)</f>
        <v>600</v>
      </c>
      <c r="AI260" s="7"/>
      <c r="AJ260" s="7">
        <f>(AG260)</f>
        <v>0</v>
      </c>
      <c r="AK260" s="7"/>
      <c r="AL260" s="7">
        <f>(AH260-AI260-AJ260-AK260)</f>
        <v>600</v>
      </c>
      <c r="AM260" s="8">
        <v>0.01</v>
      </c>
      <c r="AN260" s="7">
        <f>AL260*AM260</f>
        <v>6</v>
      </c>
      <c r="AO260" s="7"/>
      <c r="AP260" s="7">
        <f>(AN260+AO260)</f>
        <v>6</v>
      </c>
      <c r="AQ260" s="8">
        <v>3.3300000000000003E-2</v>
      </c>
      <c r="AR260" s="17">
        <f t="shared" si="193"/>
        <v>0.19980000000000003</v>
      </c>
      <c r="AS260" s="7">
        <f t="shared" si="194"/>
        <v>5.8002000000000002</v>
      </c>
      <c r="AT260" s="7">
        <f>AT259</f>
        <v>0</v>
      </c>
      <c r="AU260" s="7">
        <f t="shared" si="195"/>
        <v>0</v>
      </c>
      <c r="AV260" s="7">
        <f>(AS260+AU260)</f>
        <v>5.8002000000000002</v>
      </c>
      <c r="AW260" s="7"/>
      <c r="AX260" s="7"/>
      <c r="AY260" s="7">
        <f t="shared" si="181"/>
        <v>5.8002000000000002</v>
      </c>
      <c r="AZ260" s="9"/>
    </row>
    <row r="261" spans="5:52" x14ac:dyDescent="0.2">
      <c r="E261" s="93" t="s">
        <v>111</v>
      </c>
      <c r="F261" s="61" t="s">
        <v>110</v>
      </c>
      <c r="G261" s="6" t="s">
        <v>50</v>
      </c>
      <c r="H261" s="20"/>
      <c r="I261" s="20"/>
      <c r="J261" s="20"/>
      <c r="K261" s="20"/>
      <c r="L261" s="20"/>
      <c r="M261" s="20"/>
      <c r="N261" s="20"/>
      <c r="O261" s="20"/>
      <c r="P261" s="20"/>
      <c r="Q261" s="20"/>
      <c r="R261" s="20"/>
      <c r="S261" s="20"/>
      <c r="T261" s="7">
        <f>T259</f>
        <v>0</v>
      </c>
      <c r="U261" s="7">
        <f>U259</f>
        <v>0</v>
      </c>
      <c r="V261" s="7">
        <f>V260</f>
        <v>0</v>
      </c>
      <c r="W261" s="7">
        <f>W259</f>
        <v>0</v>
      </c>
      <c r="X261" s="7">
        <f>X259</f>
        <v>0</v>
      </c>
      <c r="Y261" s="7">
        <f>Y259</f>
        <v>0</v>
      </c>
      <c r="Z261" s="7">
        <f>Z259</f>
        <v>0</v>
      </c>
      <c r="AA261" s="7">
        <f>AA259</f>
        <v>0</v>
      </c>
      <c r="AB261" s="19"/>
      <c r="AC261" s="7">
        <f>AC259</f>
        <v>0</v>
      </c>
      <c r="AD261" s="7">
        <f>AD259</f>
        <v>0</v>
      </c>
      <c r="AE261" s="7">
        <f>AE260</f>
        <v>0</v>
      </c>
      <c r="AF261" s="7"/>
      <c r="AG261" s="7">
        <f t="shared" si="189"/>
        <v>0</v>
      </c>
      <c r="AH261" s="7">
        <f>(H259-I259-T259)</f>
        <v>600</v>
      </c>
      <c r="AI261" s="7"/>
      <c r="AJ261" s="7">
        <f>(AG261)</f>
        <v>0</v>
      </c>
      <c r="AK261" s="7"/>
      <c r="AL261" s="7">
        <f>(AH261-AI261-AJ261-AK261)</f>
        <v>600</v>
      </c>
      <c r="AM261" s="8">
        <v>1E-3</v>
      </c>
      <c r="AN261" s="7">
        <f>AL261*AM261</f>
        <v>0.6</v>
      </c>
      <c r="AO261" s="7"/>
      <c r="AP261" s="7">
        <f>(AN261+AO261)</f>
        <v>0.6</v>
      </c>
      <c r="AQ261" s="8">
        <v>3.3300000000000003E-2</v>
      </c>
      <c r="AR261" s="17">
        <f t="shared" si="193"/>
        <v>1.9980000000000001E-2</v>
      </c>
      <c r="AS261" s="7">
        <f t="shared" si="194"/>
        <v>0.58001999999999998</v>
      </c>
      <c r="AT261" s="7">
        <f>AT259</f>
        <v>0</v>
      </c>
      <c r="AU261" s="7">
        <f t="shared" si="195"/>
        <v>0</v>
      </c>
      <c r="AV261" s="7">
        <f>(AS261+AU261)</f>
        <v>0.58001999999999998</v>
      </c>
      <c r="AW261" s="7"/>
      <c r="AX261" s="7"/>
      <c r="AY261" s="7">
        <f t="shared" si="181"/>
        <v>0.58001999999999998</v>
      </c>
      <c r="AZ261" s="9"/>
    </row>
    <row r="262" spans="5:52" x14ac:dyDescent="0.2">
      <c r="E262" s="92" t="s">
        <v>93</v>
      </c>
      <c r="F262" s="69" t="s">
        <v>94</v>
      </c>
      <c r="G262" s="4" t="s">
        <v>48</v>
      </c>
      <c r="H262" s="3">
        <v>600</v>
      </c>
      <c r="I262" s="3">
        <v>0</v>
      </c>
      <c r="J262" s="3"/>
      <c r="K262" s="3"/>
      <c r="L262" s="3"/>
      <c r="M262" s="3"/>
      <c r="N262" s="3"/>
      <c r="O262" s="3"/>
      <c r="P262" s="3"/>
      <c r="Q262" s="3"/>
      <c r="R262" s="3"/>
      <c r="S262" s="3"/>
      <c r="T262" s="3">
        <f>SUM(J262:R262)</f>
        <v>0</v>
      </c>
      <c r="U262" s="3"/>
      <c r="V262" s="3"/>
      <c r="W262" s="3"/>
      <c r="X262" s="3"/>
      <c r="Y262" s="3"/>
      <c r="Z262" s="3"/>
      <c r="AA262" s="3"/>
      <c r="AB262" s="19"/>
      <c r="AC262" s="3"/>
      <c r="AD262" s="3"/>
      <c r="AE262" s="3"/>
      <c r="AF262" s="3"/>
      <c r="AG262" s="3">
        <f>SUM(U262:AE262)</f>
        <v>0</v>
      </c>
      <c r="AH262" s="3">
        <f>(H262-I262-T262)</f>
        <v>600</v>
      </c>
      <c r="AI262" s="3"/>
      <c r="AJ262" s="3">
        <f>(AG262)</f>
        <v>0</v>
      </c>
      <c r="AK262" s="3"/>
      <c r="AL262" s="3">
        <f>(AH262-AI262-AJ262-AK262)</f>
        <v>600</v>
      </c>
      <c r="AM262" s="5">
        <v>2.9000000000000001E-2</v>
      </c>
      <c r="AN262" s="3">
        <f>AL262*AM262</f>
        <v>17.400000000000002</v>
      </c>
      <c r="AO262" s="3"/>
      <c r="AP262" s="3">
        <f>(AN262+AO262)</f>
        <v>17.400000000000002</v>
      </c>
      <c r="AQ262" s="5">
        <v>3.3300000000000003E-2</v>
      </c>
      <c r="AR262" s="17">
        <f t="shared" si="193"/>
        <v>0.57942000000000016</v>
      </c>
      <c r="AS262" s="3">
        <f t="shared" si="194"/>
        <v>16.820580000000003</v>
      </c>
      <c r="AT262" s="3"/>
      <c r="AU262" s="3">
        <f t="shared" si="195"/>
        <v>0</v>
      </c>
      <c r="AV262" s="3">
        <f>(AS262+AU262)</f>
        <v>16.820580000000003</v>
      </c>
      <c r="AW262" s="3"/>
      <c r="AX262" s="3"/>
      <c r="AY262" s="3">
        <f>(AV262+AW262+AX262)</f>
        <v>16.820580000000003</v>
      </c>
      <c r="AZ262" s="3">
        <f>SUM(AY262+AY263+AY264+AY265+AY266)</f>
        <v>29.001000000000005</v>
      </c>
    </row>
    <row r="263" spans="5:52" x14ac:dyDescent="0.2">
      <c r="E263" s="92" t="s">
        <v>93</v>
      </c>
      <c r="F263" s="61" t="s">
        <v>94</v>
      </c>
      <c r="G263" s="6" t="s">
        <v>90</v>
      </c>
      <c r="H263" s="20"/>
      <c r="I263" s="20"/>
      <c r="J263" s="20"/>
      <c r="K263" s="20"/>
      <c r="L263" s="20"/>
      <c r="M263" s="20"/>
      <c r="N263" s="20"/>
      <c r="O263" s="20"/>
      <c r="P263" s="20"/>
      <c r="Q263" s="20"/>
      <c r="R263" s="20"/>
      <c r="S263" s="20"/>
      <c r="T263" s="7">
        <f>(T262)</f>
        <v>0</v>
      </c>
      <c r="U263" s="7"/>
      <c r="V263" s="7"/>
      <c r="W263" s="7"/>
      <c r="X263" s="7"/>
      <c r="Y263" s="7"/>
      <c r="Z263" s="7"/>
      <c r="AA263" s="7"/>
      <c r="AB263" s="7"/>
      <c r="AC263" s="7"/>
      <c r="AD263" s="7"/>
      <c r="AE263" s="7"/>
      <c r="AF263" s="7"/>
      <c r="AG263" s="7">
        <f>SUM(U263:AE263)</f>
        <v>0</v>
      </c>
      <c r="AH263" s="7">
        <f>(H262-I262-T262)</f>
        <v>600</v>
      </c>
      <c r="AI263" s="7"/>
      <c r="AJ263" s="7">
        <f t="shared" ref="AJ263:AJ278" si="199">(AG263)</f>
        <v>0</v>
      </c>
      <c r="AK263" s="7"/>
      <c r="AL263" s="7">
        <f t="shared" ref="AL263:AL288" si="200">(AH263-AI263-AJ263-AK263)</f>
        <v>600</v>
      </c>
      <c r="AM263" s="8">
        <v>5.0000000000000001E-3</v>
      </c>
      <c r="AN263" s="7">
        <f t="shared" ref="AN263:AN288" si="201">AL263*AM263</f>
        <v>3</v>
      </c>
      <c r="AO263" s="7"/>
      <c r="AP263" s="7">
        <f t="shared" ref="AP263:AP288" si="202">(AN263+AO263)</f>
        <v>3</v>
      </c>
      <c r="AQ263" s="8">
        <v>3.3300000000000003E-2</v>
      </c>
      <c r="AR263" s="17">
        <f t="shared" si="193"/>
        <v>9.9900000000000017E-2</v>
      </c>
      <c r="AS263" s="7">
        <f t="shared" si="194"/>
        <v>2.9001000000000001</v>
      </c>
      <c r="AT263" s="7">
        <f>(AT262)</f>
        <v>0</v>
      </c>
      <c r="AU263" s="7">
        <f t="shared" si="195"/>
        <v>0</v>
      </c>
      <c r="AV263" s="7">
        <f t="shared" ref="AV263:AV288" si="203">(AS263+AU263)</f>
        <v>2.9001000000000001</v>
      </c>
      <c r="AW263" s="7"/>
      <c r="AX263" s="7"/>
      <c r="AY263" s="7">
        <f t="shared" ref="AY263:AY295" si="204">(AV263+AW263+AX263)</f>
        <v>2.9001000000000001</v>
      </c>
      <c r="AZ263" s="9"/>
    </row>
    <row r="264" spans="5:52" x14ac:dyDescent="0.2">
      <c r="E264" s="92" t="s">
        <v>93</v>
      </c>
      <c r="F264" s="61" t="s">
        <v>94</v>
      </c>
      <c r="G264" s="6" t="s">
        <v>52</v>
      </c>
      <c r="H264" s="20"/>
      <c r="I264" s="20"/>
      <c r="J264" s="20"/>
      <c r="K264" s="20"/>
      <c r="L264" s="20"/>
      <c r="M264" s="20"/>
      <c r="N264" s="20"/>
      <c r="O264" s="20"/>
      <c r="P264" s="20"/>
      <c r="Q264" s="20"/>
      <c r="R264" s="20"/>
      <c r="S264" s="20"/>
      <c r="T264" s="7">
        <f>T262</f>
        <v>0</v>
      </c>
      <c r="U264" s="7"/>
      <c r="V264" s="7"/>
      <c r="W264" s="7"/>
      <c r="X264" s="7"/>
      <c r="Y264" s="7"/>
      <c r="Z264" s="7"/>
      <c r="AA264" s="7"/>
      <c r="AB264" s="7"/>
      <c r="AC264" s="7"/>
      <c r="AD264" s="7"/>
      <c r="AE264" s="7"/>
      <c r="AF264" s="7"/>
      <c r="AG264" s="7">
        <f>SUM(U264:AE264)</f>
        <v>0</v>
      </c>
      <c r="AH264" s="7">
        <f>(H262-I262-T262)</f>
        <v>600</v>
      </c>
      <c r="AI264" s="7"/>
      <c r="AJ264" s="7">
        <f t="shared" si="199"/>
        <v>0</v>
      </c>
      <c r="AK264" s="7"/>
      <c r="AL264" s="7">
        <f t="shared" si="200"/>
        <v>600</v>
      </c>
      <c r="AM264" s="8">
        <v>5.0000000000000001E-3</v>
      </c>
      <c r="AN264" s="7">
        <f t="shared" si="201"/>
        <v>3</v>
      </c>
      <c r="AO264" s="7"/>
      <c r="AP264" s="7">
        <f t="shared" si="202"/>
        <v>3</v>
      </c>
      <c r="AQ264" s="8">
        <v>3.3300000000000003E-2</v>
      </c>
      <c r="AR264" s="17">
        <f t="shared" si="193"/>
        <v>9.9900000000000017E-2</v>
      </c>
      <c r="AS264" s="7">
        <f t="shared" si="194"/>
        <v>2.9001000000000001</v>
      </c>
      <c r="AT264" s="7">
        <f>AT262</f>
        <v>0</v>
      </c>
      <c r="AU264" s="7">
        <f t="shared" si="195"/>
        <v>0</v>
      </c>
      <c r="AV264" s="7">
        <f t="shared" si="203"/>
        <v>2.9001000000000001</v>
      </c>
      <c r="AW264" s="7"/>
      <c r="AX264" s="7"/>
      <c r="AY264" s="7">
        <f t="shared" si="204"/>
        <v>2.9001000000000001</v>
      </c>
      <c r="AZ264" s="9"/>
    </row>
    <row r="265" spans="5:52" x14ac:dyDescent="0.2">
      <c r="E265" s="92" t="s">
        <v>93</v>
      </c>
      <c r="F265" s="61" t="s">
        <v>94</v>
      </c>
      <c r="G265" s="6" t="s">
        <v>49</v>
      </c>
      <c r="H265" s="20"/>
      <c r="I265" s="20"/>
      <c r="J265" s="20"/>
      <c r="K265" s="20"/>
      <c r="L265" s="20"/>
      <c r="M265" s="20"/>
      <c r="N265" s="20"/>
      <c r="O265" s="20"/>
      <c r="P265" s="20"/>
      <c r="Q265" s="20"/>
      <c r="R265" s="20"/>
      <c r="S265" s="20"/>
      <c r="T265" s="7">
        <f>T262</f>
        <v>0</v>
      </c>
      <c r="U265" s="7">
        <f>(U262)</f>
        <v>0</v>
      </c>
      <c r="V265" s="7"/>
      <c r="W265" s="7">
        <f>(W262)</f>
        <v>0</v>
      </c>
      <c r="X265" s="7">
        <f>(X262)</f>
        <v>0</v>
      </c>
      <c r="Y265" s="7">
        <f>(Y262)</f>
        <v>0</v>
      </c>
      <c r="Z265" s="7">
        <f>(Z262)</f>
        <v>0</v>
      </c>
      <c r="AA265" s="7">
        <f>(AA262)</f>
        <v>0</v>
      </c>
      <c r="AB265" s="19"/>
      <c r="AC265" s="7">
        <f>AC262</f>
        <v>0</v>
      </c>
      <c r="AD265" s="7">
        <f>AD262</f>
        <v>0</v>
      </c>
      <c r="AE265" s="7">
        <f>AE262</f>
        <v>0</v>
      </c>
      <c r="AF265" s="7"/>
      <c r="AG265" s="7">
        <f>SUM(U265:AE265)</f>
        <v>0</v>
      </c>
      <c r="AH265" s="7">
        <f>(H262-I262-T262)</f>
        <v>600</v>
      </c>
      <c r="AI265" s="7"/>
      <c r="AJ265" s="7">
        <f t="shared" si="199"/>
        <v>0</v>
      </c>
      <c r="AK265" s="7"/>
      <c r="AL265" s="7">
        <f t="shared" si="200"/>
        <v>600</v>
      </c>
      <c r="AM265" s="8">
        <v>0.01</v>
      </c>
      <c r="AN265" s="7">
        <f t="shared" si="201"/>
        <v>6</v>
      </c>
      <c r="AO265" s="7"/>
      <c r="AP265" s="7">
        <f t="shared" si="202"/>
        <v>6</v>
      </c>
      <c r="AQ265" s="8">
        <v>3.3300000000000003E-2</v>
      </c>
      <c r="AR265" s="17">
        <f t="shared" si="193"/>
        <v>0.19980000000000003</v>
      </c>
      <c r="AS265" s="7">
        <f t="shared" si="194"/>
        <v>5.8002000000000002</v>
      </c>
      <c r="AT265" s="7">
        <f>AT262</f>
        <v>0</v>
      </c>
      <c r="AU265" s="7">
        <f t="shared" si="195"/>
        <v>0</v>
      </c>
      <c r="AV265" s="7">
        <f t="shared" si="203"/>
        <v>5.8002000000000002</v>
      </c>
      <c r="AW265" s="7"/>
      <c r="AX265" s="7"/>
      <c r="AY265" s="7">
        <f t="shared" si="204"/>
        <v>5.8002000000000002</v>
      </c>
      <c r="AZ265" s="9"/>
    </row>
    <row r="266" spans="5:52" x14ac:dyDescent="0.2">
      <c r="E266" s="92" t="s">
        <v>93</v>
      </c>
      <c r="F266" s="61" t="s">
        <v>94</v>
      </c>
      <c r="G266" s="6" t="s">
        <v>50</v>
      </c>
      <c r="H266" s="20"/>
      <c r="I266" s="20"/>
      <c r="J266" s="20"/>
      <c r="K266" s="20"/>
      <c r="L266" s="20"/>
      <c r="M266" s="20"/>
      <c r="N266" s="20"/>
      <c r="O266" s="20"/>
      <c r="P266" s="20"/>
      <c r="Q266" s="20"/>
      <c r="R266" s="20"/>
      <c r="S266" s="20"/>
      <c r="T266" s="7">
        <f>T262</f>
        <v>0</v>
      </c>
      <c r="U266" s="7">
        <f>U262</f>
        <v>0</v>
      </c>
      <c r="V266" s="7">
        <f>V265</f>
        <v>0</v>
      </c>
      <c r="W266" s="7">
        <f>W262</f>
        <v>0</v>
      </c>
      <c r="X266" s="7">
        <f>X262</f>
        <v>0</v>
      </c>
      <c r="Y266" s="7">
        <f>Y262</f>
        <v>0</v>
      </c>
      <c r="Z266" s="7">
        <f>Z262</f>
        <v>0</v>
      </c>
      <c r="AA266" s="7">
        <f>AA262</f>
        <v>0</v>
      </c>
      <c r="AB266" s="19"/>
      <c r="AC266" s="7">
        <f>AC262</f>
        <v>0</v>
      </c>
      <c r="AD266" s="7">
        <f>AD262</f>
        <v>0</v>
      </c>
      <c r="AE266" s="7">
        <f>AE265</f>
        <v>0</v>
      </c>
      <c r="AF266" s="7"/>
      <c r="AG266" s="7">
        <f>SUM(U266:AE266)</f>
        <v>0</v>
      </c>
      <c r="AH266" s="7">
        <f>(H262-I262-T262)</f>
        <v>600</v>
      </c>
      <c r="AI266" s="7"/>
      <c r="AJ266" s="7">
        <f t="shared" si="199"/>
        <v>0</v>
      </c>
      <c r="AK266" s="7"/>
      <c r="AL266" s="7">
        <f t="shared" si="200"/>
        <v>600</v>
      </c>
      <c r="AM266" s="8">
        <v>1E-3</v>
      </c>
      <c r="AN266" s="7">
        <f t="shared" si="201"/>
        <v>0.6</v>
      </c>
      <c r="AO266" s="7"/>
      <c r="AP266" s="7">
        <f t="shared" si="202"/>
        <v>0.6</v>
      </c>
      <c r="AQ266" s="8">
        <v>3.3300000000000003E-2</v>
      </c>
      <c r="AR266" s="17">
        <f t="shared" si="193"/>
        <v>1.9980000000000001E-2</v>
      </c>
      <c r="AS266" s="7">
        <f t="shared" si="194"/>
        <v>0.58001999999999998</v>
      </c>
      <c r="AT266" s="7">
        <f>AT262</f>
        <v>0</v>
      </c>
      <c r="AU266" s="7">
        <f t="shared" si="195"/>
        <v>0</v>
      </c>
      <c r="AV266" s="7">
        <f t="shared" si="203"/>
        <v>0.58001999999999998</v>
      </c>
      <c r="AW266" s="7"/>
      <c r="AX266" s="7"/>
      <c r="AY266" s="7">
        <f t="shared" si="204"/>
        <v>0.58001999999999998</v>
      </c>
      <c r="AZ266" s="9"/>
    </row>
    <row r="267" spans="5:52" x14ac:dyDescent="0.2">
      <c r="E267" s="93" t="s">
        <v>95</v>
      </c>
      <c r="F267" s="64" t="s">
        <v>113</v>
      </c>
      <c r="G267" s="22" t="s">
        <v>48</v>
      </c>
      <c r="H267" s="23">
        <v>300</v>
      </c>
      <c r="I267" s="23">
        <v>0</v>
      </c>
      <c r="J267" s="23"/>
      <c r="K267" s="23"/>
      <c r="L267" s="23"/>
      <c r="M267" s="23"/>
      <c r="N267" s="23"/>
      <c r="O267" s="23"/>
      <c r="P267" s="23"/>
      <c r="Q267" s="23"/>
      <c r="R267" s="23"/>
      <c r="S267" s="23"/>
      <c r="T267" s="23">
        <f>SUM(J267:R267)</f>
        <v>0</v>
      </c>
      <c r="U267" s="23"/>
      <c r="V267" s="23"/>
      <c r="W267" s="23"/>
      <c r="X267" s="23"/>
      <c r="Y267" s="23"/>
      <c r="Z267" s="23"/>
      <c r="AA267" s="23"/>
      <c r="AB267" s="19"/>
      <c r="AC267" s="23"/>
      <c r="AD267" s="23"/>
      <c r="AE267" s="23"/>
      <c r="AF267" s="23"/>
      <c r="AG267" s="23">
        <f t="shared" ref="AG267:AG273" si="205">SUM(U267:AE267)</f>
        <v>0</v>
      </c>
      <c r="AH267" s="23">
        <f>(H267-I267-T267)</f>
        <v>300</v>
      </c>
      <c r="AI267" s="23"/>
      <c r="AJ267" s="23">
        <f t="shared" si="199"/>
        <v>0</v>
      </c>
      <c r="AK267" s="23"/>
      <c r="AL267" s="23">
        <f t="shared" si="200"/>
        <v>300</v>
      </c>
      <c r="AM267" s="24">
        <v>2.9000000000000001E-2</v>
      </c>
      <c r="AN267" s="23">
        <f t="shared" si="201"/>
        <v>8.7000000000000011</v>
      </c>
      <c r="AO267" s="23"/>
      <c r="AP267" s="23">
        <f t="shared" si="202"/>
        <v>8.7000000000000011</v>
      </c>
      <c r="AQ267" s="24">
        <v>3.3300000000000003E-2</v>
      </c>
      <c r="AR267" s="17">
        <f t="shared" si="193"/>
        <v>0.28971000000000008</v>
      </c>
      <c r="AS267" s="23">
        <f t="shared" si="194"/>
        <v>8.4102900000000016</v>
      </c>
      <c r="AT267" s="23"/>
      <c r="AU267" s="23">
        <f t="shared" si="195"/>
        <v>0</v>
      </c>
      <c r="AV267" s="23">
        <f t="shared" si="203"/>
        <v>8.4102900000000016</v>
      </c>
      <c r="AW267" s="23"/>
      <c r="AX267" s="23"/>
      <c r="AY267" s="23">
        <f t="shared" si="204"/>
        <v>8.4102900000000016</v>
      </c>
      <c r="AZ267" s="23">
        <f>SUM(AY267+AY268+AY269)</f>
        <v>11.630400000000002</v>
      </c>
    </row>
    <row r="268" spans="5:52" x14ac:dyDescent="0.2">
      <c r="E268" s="93" t="s">
        <v>95</v>
      </c>
      <c r="F268" s="68" t="s">
        <v>113</v>
      </c>
      <c r="G268" s="6" t="s">
        <v>52</v>
      </c>
      <c r="H268" s="20"/>
      <c r="I268" s="20"/>
      <c r="J268" s="20"/>
      <c r="K268" s="20"/>
      <c r="L268" s="20"/>
      <c r="M268" s="20"/>
      <c r="N268" s="20"/>
      <c r="O268" s="20"/>
      <c r="P268" s="20"/>
      <c r="Q268" s="20"/>
      <c r="R268" s="20"/>
      <c r="S268" s="20"/>
      <c r="T268" s="7">
        <f>(T267)</f>
        <v>0</v>
      </c>
      <c r="U268" s="7"/>
      <c r="V268" s="7"/>
      <c r="W268" s="7"/>
      <c r="X268" s="7"/>
      <c r="Y268" s="7"/>
      <c r="Z268" s="7"/>
      <c r="AA268" s="7"/>
      <c r="AB268" s="7"/>
      <c r="AC268" s="7"/>
      <c r="AD268" s="7"/>
      <c r="AE268" s="7"/>
      <c r="AF268" s="7"/>
      <c r="AG268" s="7">
        <f t="shared" si="205"/>
        <v>0</v>
      </c>
      <c r="AH268" s="7">
        <f>(H267-I267-T267)</f>
        <v>300</v>
      </c>
      <c r="AI268" s="7"/>
      <c r="AJ268" s="7">
        <f t="shared" si="199"/>
        <v>0</v>
      </c>
      <c r="AK268" s="7"/>
      <c r="AL268" s="7">
        <f t="shared" si="200"/>
        <v>300</v>
      </c>
      <c r="AM268" s="8">
        <v>0.01</v>
      </c>
      <c r="AN268" s="7">
        <f t="shared" si="201"/>
        <v>3</v>
      </c>
      <c r="AO268" s="7"/>
      <c r="AP268" s="7">
        <f t="shared" si="202"/>
        <v>3</v>
      </c>
      <c r="AQ268" s="8">
        <v>2.3300000000000001E-2</v>
      </c>
      <c r="AR268" s="17">
        <f t="shared" si="193"/>
        <v>6.9900000000000004E-2</v>
      </c>
      <c r="AS268" s="7">
        <f t="shared" si="194"/>
        <v>2.9300999999999999</v>
      </c>
      <c r="AT268" s="7">
        <f>(AT267)</f>
        <v>0</v>
      </c>
      <c r="AU268" s="7">
        <f t="shared" si="195"/>
        <v>0</v>
      </c>
      <c r="AV268" s="7">
        <f t="shared" si="203"/>
        <v>2.9300999999999999</v>
      </c>
      <c r="AW268" s="7"/>
      <c r="AX268" s="7"/>
      <c r="AY268" s="7">
        <f t="shared" si="204"/>
        <v>2.9300999999999999</v>
      </c>
      <c r="AZ268" s="9"/>
    </row>
    <row r="269" spans="5:52" x14ac:dyDescent="0.2">
      <c r="E269" s="93" t="s">
        <v>95</v>
      </c>
      <c r="F269" s="68" t="s">
        <v>113</v>
      </c>
      <c r="G269" s="6" t="s">
        <v>50</v>
      </c>
      <c r="H269" s="20"/>
      <c r="I269" s="20"/>
      <c r="J269" s="20"/>
      <c r="K269" s="20"/>
      <c r="L269" s="20"/>
      <c r="M269" s="20"/>
      <c r="N269" s="20"/>
      <c r="O269" s="20"/>
      <c r="P269" s="20"/>
      <c r="Q269" s="20"/>
      <c r="R269" s="20"/>
      <c r="S269" s="20"/>
      <c r="T269" s="7">
        <f>T267</f>
        <v>0</v>
      </c>
      <c r="U269" s="7">
        <f>(U267)</f>
        <v>0</v>
      </c>
      <c r="V269" s="7"/>
      <c r="W269" s="7">
        <f>(W267)</f>
        <v>0</v>
      </c>
      <c r="X269" s="7">
        <f>(X267)</f>
        <v>0</v>
      </c>
      <c r="Y269" s="7">
        <f>(Y267)</f>
        <v>0</v>
      </c>
      <c r="Z269" s="7">
        <f>(Z267)</f>
        <v>0</v>
      </c>
      <c r="AA269" s="7">
        <f>(AA267)</f>
        <v>0</v>
      </c>
      <c r="AB269" s="19"/>
      <c r="AC269" s="7">
        <f>AC267</f>
        <v>0</v>
      </c>
      <c r="AD269" s="7">
        <f>AD267</f>
        <v>0</v>
      </c>
      <c r="AE269" s="7">
        <f>(AE267)</f>
        <v>0</v>
      </c>
      <c r="AF269" s="7"/>
      <c r="AG269" s="7">
        <f t="shared" si="205"/>
        <v>0</v>
      </c>
      <c r="AH269" s="7">
        <f>(H267-I267-T267)</f>
        <v>300</v>
      </c>
      <c r="AI269" s="7"/>
      <c r="AJ269" s="7">
        <f t="shared" si="199"/>
        <v>0</v>
      </c>
      <c r="AK269" s="7"/>
      <c r="AL269" s="7">
        <f t="shared" si="200"/>
        <v>300</v>
      </c>
      <c r="AM269" s="8">
        <v>1E-3</v>
      </c>
      <c r="AN269" s="7">
        <f t="shared" si="201"/>
        <v>0.3</v>
      </c>
      <c r="AO269" s="7"/>
      <c r="AP269" s="7">
        <f t="shared" si="202"/>
        <v>0.3</v>
      </c>
      <c r="AQ269" s="8">
        <v>3.3300000000000003E-2</v>
      </c>
      <c r="AR269" s="17">
        <f t="shared" si="193"/>
        <v>9.9900000000000006E-3</v>
      </c>
      <c r="AS269" s="7">
        <f t="shared" si="194"/>
        <v>0.29000999999999999</v>
      </c>
      <c r="AT269" s="7">
        <f>AT267</f>
        <v>0</v>
      </c>
      <c r="AU269" s="7">
        <f t="shared" si="195"/>
        <v>0</v>
      </c>
      <c r="AV269" s="7">
        <f t="shared" si="203"/>
        <v>0.29000999999999999</v>
      </c>
      <c r="AW269" s="7"/>
      <c r="AX269" s="7"/>
      <c r="AY269" s="7">
        <f t="shared" si="204"/>
        <v>0.29000999999999999</v>
      </c>
      <c r="AZ269" s="7"/>
    </row>
    <row r="270" spans="5:52" x14ac:dyDescent="0.2">
      <c r="E270" s="92" t="s">
        <v>96</v>
      </c>
      <c r="F270" s="69" t="s">
        <v>108</v>
      </c>
      <c r="G270" s="4" t="s">
        <v>48</v>
      </c>
      <c r="H270" s="3">
        <v>400</v>
      </c>
      <c r="I270" s="3">
        <v>0</v>
      </c>
      <c r="J270" s="3"/>
      <c r="K270" s="3"/>
      <c r="L270" s="3"/>
      <c r="M270" s="3"/>
      <c r="N270" s="3"/>
      <c r="O270" s="3"/>
      <c r="P270" s="3"/>
      <c r="Q270" s="3"/>
      <c r="R270" s="3"/>
      <c r="S270" s="3"/>
      <c r="T270" s="3">
        <f>SUM(J270:R270)</f>
        <v>0</v>
      </c>
      <c r="U270" s="3"/>
      <c r="V270" s="3"/>
      <c r="W270" s="3"/>
      <c r="X270" s="3"/>
      <c r="Y270" s="3"/>
      <c r="Z270" s="3"/>
      <c r="AA270" s="3"/>
      <c r="AB270" s="19"/>
      <c r="AC270" s="3"/>
      <c r="AD270" s="3"/>
      <c r="AE270" s="3"/>
      <c r="AF270" s="3"/>
      <c r="AG270" s="3">
        <f t="shared" si="205"/>
        <v>0</v>
      </c>
      <c r="AH270" s="3">
        <f>(H270-I270-T270)</f>
        <v>400</v>
      </c>
      <c r="AI270" s="3"/>
      <c r="AJ270" s="3">
        <f t="shared" si="199"/>
        <v>0</v>
      </c>
      <c r="AK270" s="3"/>
      <c r="AL270" s="3">
        <f t="shared" si="200"/>
        <v>400</v>
      </c>
      <c r="AM270" s="5">
        <v>2.9000000000000001E-2</v>
      </c>
      <c r="AN270" s="3">
        <f t="shared" si="201"/>
        <v>11.600000000000001</v>
      </c>
      <c r="AO270" s="3"/>
      <c r="AP270" s="3">
        <f t="shared" si="202"/>
        <v>11.600000000000001</v>
      </c>
      <c r="AQ270" s="5">
        <v>3.3300000000000003E-2</v>
      </c>
      <c r="AR270" s="17">
        <f t="shared" si="193"/>
        <v>0.38628000000000007</v>
      </c>
      <c r="AS270" s="3">
        <f t="shared" si="194"/>
        <v>11.213720000000002</v>
      </c>
      <c r="AT270" s="3"/>
      <c r="AU270" s="3">
        <f t="shared" si="195"/>
        <v>0</v>
      </c>
      <c r="AV270" s="3">
        <f t="shared" si="203"/>
        <v>11.213720000000002</v>
      </c>
      <c r="AW270" s="3"/>
      <c r="AX270" s="3"/>
      <c r="AY270" s="3">
        <f t="shared" si="204"/>
        <v>11.213720000000002</v>
      </c>
      <c r="AZ270" s="3">
        <f>SUM(AY270+AY271+AY272+AY273)</f>
        <v>35.733720000000005</v>
      </c>
    </row>
    <row r="271" spans="5:52" x14ac:dyDescent="0.2">
      <c r="E271" s="92" t="s">
        <v>96</v>
      </c>
      <c r="F271" s="61" t="s">
        <v>108</v>
      </c>
      <c r="G271" s="6" t="s">
        <v>51</v>
      </c>
      <c r="H271" s="20"/>
      <c r="I271" s="20"/>
      <c r="J271" s="20"/>
      <c r="K271" s="20"/>
      <c r="L271" s="20"/>
      <c r="M271" s="20"/>
      <c r="N271" s="20"/>
      <c r="O271" s="20"/>
      <c r="P271" s="20"/>
      <c r="Q271" s="20"/>
      <c r="R271" s="20"/>
      <c r="S271" s="20"/>
      <c r="T271" s="7">
        <f>(T270)</f>
        <v>0</v>
      </c>
      <c r="U271" s="7"/>
      <c r="V271" s="7"/>
      <c r="W271" s="7"/>
      <c r="X271" s="7"/>
      <c r="Y271" s="7"/>
      <c r="Z271" s="7"/>
      <c r="AA271" s="7"/>
      <c r="AB271" s="7"/>
      <c r="AC271" s="7"/>
      <c r="AD271" s="7"/>
      <c r="AE271" s="7"/>
      <c r="AF271" s="7"/>
      <c r="AG271" s="7">
        <f t="shared" si="205"/>
        <v>0</v>
      </c>
      <c r="AH271" s="7">
        <f>(H270-I270-T270)</f>
        <v>400</v>
      </c>
      <c r="AI271" s="7"/>
      <c r="AJ271" s="7">
        <f t="shared" si="199"/>
        <v>0</v>
      </c>
      <c r="AK271" s="7"/>
      <c r="AL271" s="7">
        <f t="shared" si="200"/>
        <v>400</v>
      </c>
      <c r="AM271" s="8">
        <v>3.9E-2</v>
      </c>
      <c r="AN271" s="7">
        <f t="shared" si="201"/>
        <v>15.6</v>
      </c>
      <c r="AO271" s="7"/>
      <c r="AP271" s="7">
        <f t="shared" si="202"/>
        <v>15.6</v>
      </c>
      <c r="AQ271" s="8">
        <v>0</v>
      </c>
      <c r="AR271" s="17">
        <f t="shared" si="193"/>
        <v>0</v>
      </c>
      <c r="AS271" s="7">
        <f t="shared" si="194"/>
        <v>15.6</v>
      </c>
      <c r="AT271" s="7">
        <f>(AT270)</f>
        <v>0</v>
      </c>
      <c r="AU271" s="7">
        <f t="shared" si="195"/>
        <v>0</v>
      </c>
      <c r="AV271" s="7">
        <f t="shared" si="203"/>
        <v>15.6</v>
      </c>
      <c r="AW271" s="7"/>
      <c r="AX271" s="7"/>
      <c r="AY271" s="7">
        <f t="shared" si="204"/>
        <v>15.6</v>
      </c>
      <c r="AZ271" s="9"/>
    </row>
    <row r="272" spans="5:52" x14ac:dyDescent="0.2">
      <c r="E272" s="92" t="s">
        <v>96</v>
      </c>
      <c r="F272" s="61" t="s">
        <v>108</v>
      </c>
      <c r="G272" s="6" t="s">
        <v>52</v>
      </c>
      <c r="H272" s="20"/>
      <c r="I272" s="20"/>
      <c r="J272" s="20"/>
      <c r="K272" s="20"/>
      <c r="L272" s="20"/>
      <c r="M272" s="20"/>
      <c r="N272" s="20"/>
      <c r="O272" s="20"/>
      <c r="P272" s="20"/>
      <c r="Q272" s="20"/>
      <c r="R272" s="20"/>
      <c r="S272" s="20"/>
      <c r="T272" s="7">
        <f>T270</f>
        <v>0</v>
      </c>
      <c r="U272" s="7"/>
      <c r="V272" s="7"/>
      <c r="W272" s="7"/>
      <c r="X272" s="7"/>
      <c r="Y272" s="7"/>
      <c r="Z272" s="7"/>
      <c r="AA272" s="7"/>
      <c r="AB272" s="7"/>
      <c r="AC272" s="7"/>
      <c r="AD272" s="7"/>
      <c r="AE272" s="7"/>
      <c r="AF272" s="7"/>
      <c r="AG272" s="7">
        <f t="shared" si="205"/>
        <v>0</v>
      </c>
      <c r="AH272" s="7">
        <f>(H270-I270-T270)</f>
        <v>400</v>
      </c>
      <c r="AI272" s="7"/>
      <c r="AJ272" s="7">
        <f t="shared" si="199"/>
        <v>0</v>
      </c>
      <c r="AK272" s="7"/>
      <c r="AL272" s="7">
        <f t="shared" si="200"/>
        <v>400</v>
      </c>
      <c r="AM272" s="8">
        <v>1.23E-2</v>
      </c>
      <c r="AN272" s="7">
        <f t="shared" si="201"/>
        <v>4.92</v>
      </c>
      <c r="AO272" s="7"/>
      <c r="AP272" s="7">
        <f t="shared" si="202"/>
        <v>4.92</v>
      </c>
      <c r="AQ272" s="8">
        <v>0</v>
      </c>
      <c r="AR272" s="17">
        <f t="shared" si="193"/>
        <v>0</v>
      </c>
      <c r="AS272" s="7">
        <f t="shared" si="194"/>
        <v>4.92</v>
      </c>
      <c r="AT272" s="7">
        <f>AT270</f>
        <v>0</v>
      </c>
      <c r="AU272" s="7">
        <f t="shared" si="195"/>
        <v>0</v>
      </c>
      <c r="AV272" s="7">
        <f t="shared" si="203"/>
        <v>4.92</v>
      </c>
      <c r="AW272" s="7"/>
      <c r="AX272" s="7"/>
      <c r="AY272" s="7">
        <f t="shared" si="204"/>
        <v>4.92</v>
      </c>
      <c r="AZ272" s="9"/>
    </row>
    <row r="273" spans="5:52" x14ac:dyDescent="0.2">
      <c r="E273" s="92" t="s">
        <v>96</v>
      </c>
      <c r="F273" s="61" t="s">
        <v>108</v>
      </c>
      <c r="G273" s="6" t="s">
        <v>53</v>
      </c>
      <c r="H273" s="20"/>
      <c r="I273" s="20"/>
      <c r="J273" s="20"/>
      <c r="K273" s="20"/>
      <c r="L273" s="20"/>
      <c r="M273" s="20"/>
      <c r="N273" s="20"/>
      <c r="O273" s="20"/>
      <c r="P273" s="20"/>
      <c r="Q273" s="20"/>
      <c r="R273" s="20"/>
      <c r="S273" s="20"/>
      <c r="T273" s="7">
        <f t="shared" ref="T273:AA273" si="206">T270</f>
        <v>0</v>
      </c>
      <c r="U273" s="7">
        <f t="shared" si="206"/>
        <v>0</v>
      </c>
      <c r="V273" s="7">
        <f t="shared" si="206"/>
        <v>0</v>
      </c>
      <c r="W273" s="7">
        <f t="shared" si="206"/>
        <v>0</v>
      </c>
      <c r="X273" s="7">
        <f t="shared" si="206"/>
        <v>0</v>
      </c>
      <c r="Y273" s="7">
        <f t="shared" si="206"/>
        <v>0</v>
      </c>
      <c r="Z273" s="7">
        <f t="shared" si="206"/>
        <v>0</v>
      </c>
      <c r="AA273" s="7">
        <f t="shared" si="206"/>
        <v>0</v>
      </c>
      <c r="AB273" s="7"/>
      <c r="AC273" s="7">
        <f>AC270</f>
        <v>0</v>
      </c>
      <c r="AD273" s="7">
        <f>AD270</f>
        <v>0</v>
      </c>
      <c r="AE273" s="7">
        <f>AE270</f>
        <v>0</v>
      </c>
      <c r="AF273" s="7"/>
      <c r="AG273" s="7">
        <f t="shared" si="205"/>
        <v>0</v>
      </c>
      <c r="AH273" s="7">
        <f>(H270-I270-T270)</f>
        <v>400</v>
      </c>
      <c r="AI273" s="7"/>
      <c r="AJ273" s="7">
        <f t="shared" si="199"/>
        <v>0</v>
      </c>
      <c r="AK273" s="7"/>
      <c r="AL273" s="7">
        <f t="shared" si="200"/>
        <v>400</v>
      </c>
      <c r="AM273" s="8">
        <v>0.01</v>
      </c>
      <c r="AN273" s="7">
        <f t="shared" si="201"/>
        <v>4</v>
      </c>
      <c r="AO273" s="7"/>
      <c r="AP273" s="7">
        <f t="shared" si="202"/>
        <v>4</v>
      </c>
      <c r="AQ273" s="8">
        <v>0</v>
      </c>
      <c r="AR273" s="17">
        <f t="shared" si="193"/>
        <v>0</v>
      </c>
      <c r="AS273" s="7">
        <f t="shared" si="194"/>
        <v>4</v>
      </c>
      <c r="AT273" s="7">
        <f>AT270</f>
        <v>0</v>
      </c>
      <c r="AU273" s="7">
        <f t="shared" si="195"/>
        <v>0</v>
      </c>
      <c r="AV273" s="7">
        <f t="shared" si="203"/>
        <v>4</v>
      </c>
      <c r="AW273" s="7"/>
      <c r="AX273" s="7"/>
      <c r="AY273" s="7">
        <f t="shared" si="204"/>
        <v>4</v>
      </c>
      <c r="AZ273" s="9"/>
    </row>
    <row r="274" spans="5:52" x14ac:dyDescent="0.2">
      <c r="E274" s="93" t="s">
        <v>97</v>
      </c>
      <c r="F274" s="70" t="s">
        <v>109</v>
      </c>
      <c r="G274" s="22" t="s">
        <v>48</v>
      </c>
      <c r="H274" s="23">
        <v>200</v>
      </c>
      <c r="I274" s="23">
        <v>0</v>
      </c>
      <c r="J274" s="23"/>
      <c r="K274" s="23"/>
      <c r="L274" s="23"/>
      <c r="M274" s="23"/>
      <c r="N274" s="23"/>
      <c r="O274" s="23"/>
      <c r="P274" s="23"/>
      <c r="Q274" s="23"/>
      <c r="R274" s="23"/>
      <c r="S274" s="23"/>
      <c r="T274" s="23">
        <f>SUM(J274:R274)</f>
        <v>0</v>
      </c>
      <c r="U274" s="23"/>
      <c r="V274" s="23"/>
      <c r="W274" s="23"/>
      <c r="X274" s="23"/>
      <c r="Y274" s="23"/>
      <c r="Z274" s="23"/>
      <c r="AA274" s="23"/>
      <c r="AB274" s="19"/>
      <c r="AC274" s="23"/>
      <c r="AD274" s="23"/>
      <c r="AE274" s="23"/>
      <c r="AF274" s="23"/>
      <c r="AG274" s="23">
        <f>SUM(U274:AE274)</f>
        <v>0</v>
      </c>
      <c r="AH274" s="23">
        <f>(H274-I274-T274)</f>
        <v>200</v>
      </c>
      <c r="AI274" s="23"/>
      <c r="AJ274" s="23">
        <f t="shared" si="199"/>
        <v>0</v>
      </c>
      <c r="AK274" s="23"/>
      <c r="AL274" s="23">
        <f t="shared" si="200"/>
        <v>200</v>
      </c>
      <c r="AM274" s="24">
        <v>2.9000000000000001E-2</v>
      </c>
      <c r="AN274" s="23">
        <f t="shared" si="201"/>
        <v>5.8000000000000007</v>
      </c>
      <c r="AO274" s="23"/>
      <c r="AP274" s="23">
        <f t="shared" si="202"/>
        <v>5.8000000000000007</v>
      </c>
      <c r="AQ274" s="24">
        <v>3.3300000000000003E-2</v>
      </c>
      <c r="AR274" s="17">
        <f t="shared" si="193"/>
        <v>0.19314000000000003</v>
      </c>
      <c r="AS274" s="23">
        <f t="shared" si="194"/>
        <v>5.6068600000000011</v>
      </c>
      <c r="AT274" s="23"/>
      <c r="AU274" s="23">
        <f t="shared" si="195"/>
        <v>0</v>
      </c>
      <c r="AV274" s="23">
        <f t="shared" si="203"/>
        <v>5.6068600000000011</v>
      </c>
      <c r="AW274" s="23"/>
      <c r="AX274" s="23"/>
      <c r="AY274" s="23">
        <f t="shared" si="204"/>
        <v>5.6068600000000011</v>
      </c>
      <c r="AZ274" s="23">
        <f>SUM(AY274+AY275)</f>
        <v>6.7802200000000008</v>
      </c>
    </row>
    <row r="275" spans="5:52" x14ac:dyDescent="0.2">
      <c r="E275" s="93" t="s">
        <v>97</v>
      </c>
      <c r="F275" s="61" t="s">
        <v>109</v>
      </c>
      <c r="G275" s="6" t="s">
        <v>52</v>
      </c>
      <c r="H275" s="20"/>
      <c r="I275" s="20"/>
      <c r="J275" s="20"/>
      <c r="K275" s="20"/>
      <c r="L275" s="20"/>
      <c r="M275" s="20"/>
      <c r="N275" s="20"/>
      <c r="O275" s="20"/>
      <c r="P275" s="20"/>
      <c r="Q275" s="20"/>
      <c r="R275" s="20"/>
      <c r="S275" s="20"/>
      <c r="T275" s="7">
        <f>(T274)</f>
        <v>0</v>
      </c>
      <c r="U275" s="7"/>
      <c r="V275" s="7"/>
      <c r="W275" s="7"/>
      <c r="X275" s="7"/>
      <c r="Y275" s="7"/>
      <c r="Z275" s="7"/>
      <c r="AA275" s="7"/>
      <c r="AB275" s="7"/>
      <c r="AC275" s="7"/>
      <c r="AD275" s="7"/>
      <c r="AE275" s="7"/>
      <c r="AF275" s="7"/>
      <c r="AG275" s="7">
        <f>SUM(U275:AE275)</f>
        <v>0</v>
      </c>
      <c r="AH275" s="7">
        <f>(H274-I274-T274)</f>
        <v>200</v>
      </c>
      <c r="AI275" s="7"/>
      <c r="AJ275" s="7">
        <f t="shared" si="199"/>
        <v>0</v>
      </c>
      <c r="AK275" s="7"/>
      <c r="AL275" s="7">
        <f t="shared" si="200"/>
        <v>200</v>
      </c>
      <c r="AM275" s="8">
        <v>6.0000000000000001E-3</v>
      </c>
      <c r="AN275" s="7">
        <f t="shared" si="201"/>
        <v>1.2</v>
      </c>
      <c r="AO275" s="7"/>
      <c r="AP275" s="7">
        <f t="shared" si="202"/>
        <v>1.2</v>
      </c>
      <c r="AQ275" s="8">
        <v>2.2200000000000001E-2</v>
      </c>
      <c r="AR275" s="17">
        <f t="shared" si="193"/>
        <v>2.664E-2</v>
      </c>
      <c r="AS275" s="7">
        <f t="shared" si="194"/>
        <v>1.17336</v>
      </c>
      <c r="AT275" s="7">
        <f>(AT274)</f>
        <v>0</v>
      </c>
      <c r="AU275" s="7">
        <f t="shared" si="195"/>
        <v>0</v>
      </c>
      <c r="AV275" s="7">
        <f t="shared" si="203"/>
        <v>1.17336</v>
      </c>
      <c r="AW275" s="7"/>
      <c r="AX275" s="7"/>
      <c r="AY275" s="7">
        <f t="shared" si="204"/>
        <v>1.17336</v>
      </c>
      <c r="AZ275" s="9"/>
    </row>
    <row r="276" spans="5:52" x14ac:dyDescent="0.2">
      <c r="E276" s="92" t="s">
        <v>98</v>
      </c>
      <c r="F276" s="69" t="s">
        <v>99</v>
      </c>
      <c r="G276" s="4" t="s">
        <v>48</v>
      </c>
      <c r="H276" s="3">
        <v>1000</v>
      </c>
      <c r="I276" s="3"/>
      <c r="J276" s="3"/>
      <c r="K276" s="3"/>
      <c r="L276" s="3"/>
      <c r="M276" s="3"/>
      <c r="N276" s="3"/>
      <c r="O276" s="3"/>
      <c r="P276" s="3"/>
      <c r="Q276" s="3"/>
      <c r="R276" s="3"/>
      <c r="S276" s="3"/>
      <c r="T276" s="3">
        <f>SUM(J276:R276)</f>
        <v>0</v>
      </c>
      <c r="U276" s="3"/>
      <c r="V276" s="3"/>
      <c r="W276" s="3"/>
      <c r="X276" s="3"/>
      <c r="Y276" s="3"/>
      <c r="Z276" s="3"/>
      <c r="AA276" s="3"/>
      <c r="AB276" s="19"/>
      <c r="AC276" s="3"/>
      <c r="AD276" s="3"/>
      <c r="AE276" s="3"/>
      <c r="AF276" s="3"/>
      <c r="AG276" s="3">
        <f>SUM(U276:AE276)</f>
        <v>0</v>
      </c>
      <c r="AH276" s="3">
        <f>(H276-I276-T276)</f>
        <v>1000</v>
      </c>
      <c r="AI276" s="3"/>
      <c r="AJ276" s="3">
        <f t="shared" si="199"/>
        <v>0</v>
      </c>
      <c r="AK276" s="3"/>
      <c r="AL276" s="3">
        <f t="shared" si="200"/>
        <v>1000</v>
      </c>
      <c r="AM276" s="5">
        <v>2.9000000000000001E-2</v>
      </c>
      <c r="AN276" s="3">
        <f t="shared" si="201"/>
        <v>29</v>
      </c>
      <c r="AO276" s="3"/>
      <c r="AP276" s="3">
        <f t="shared" si="202"/>
        <v>29</v>
      </c>
      <c r="AQ276" s="5">
        <v>3.3300000000000003E-2</v>
      </c>
      <c r="AR276" s="17">
        <f t="shared" si="193"/>
        <v>0.96570000000000011</v>
      </c>
      <c r="AS276" s="3">
        <f t="shared" si="194"/>
        <v>28.034299999999998</v>
      </c>
      <c r="AT276" s="3"/>
      <c r="AU276" s="3">
        <f t="shared" si="195"/>
        <v>0</v>
      </c>
      <c r="AV276" s="3">
        <f t="shared" si="203"/>
        <v>28.034299999999998</v>
      </c>
      <c r="AW276" s="3"/>
      <c r="AX276" s="3"/>
      <c r="AY276" s="3">
        <f t="shared" si="204"/>
        <v>28.034299999999998</v>
      </c>
      <c r="AZ276" s="3">
        <f>SUM(AY276)</f>
        <v>28.034299999999998</v>
      </c>
    </row>
    <row r="277" spans="5:52" x14ac:dyDescent="0.2">
      <c r="E277" s="93" t="s">
        <v>100</v>
      </c>
      <c r="F277" s="70" t="s">
        <v>104</v>
      </c>
      <c r="G277" s="22" t="s">
        <v>48</v>
      </c>
      <c r="H277" s="23">
        <v>900</v>
      </c>
      <c r="I277" s="23">
        <v>0</v>
      </c>
      <c r="J277" s="23"/>
      <c r="K277" s="23"/>
      <c r="L277" s="23"/>
      <c r="M277" s="23"/>
      <c r="N277" s="23"/>
      <c r="O277" s="23"/>
      <c r="P277" s="23"/>
      <c r="Q277" s="23"/>
      <c r="R277" s="23"/>
      <c r="S277" s="23"/>
      <c r="T277" s="23">
        <f>SUM(J277:R277)</f>
        <v>0</v>
      </c>
      <c r="U277" s="23"/>
      <c r="V277" s="23"/>
      <c r="W277" s="23"/>
      <c r="X277" s="23"/>
      <c r="Y277" s="23"/>
      <c r="Z277" s="23"/>
      <c r="AA277" s="23"/>
      <c r="AB277" s="19"/>
      <c r="AC277" s="23"/>
      <c r="AD277" s="23"/>
      <c r="AE277" s="23"/>
      <c r="AF277" s="23"/>
      <c r="AG277" s="23">
        <f t="shared" ref="AG277:AG288" si="207">SUM(U277:AE277)</f>
        <v>0</v>
      </c>
      <c r="AH277" s="23">
        <f>(H277-I277-T277)</f>
        <v>900</v>
      </c>
      <c r="AI277" s="23"/>
      <c r="AJ277" s="23">
        <f t="shared" si="199"/>
        <v>0</v>
      </c>
      <c r="AK277" s="23"/>
      <c r="AL277" s="23">
        <f t="shared" si="200"/>
        <v>900</v>
      </c>
      <c r="AM277" s="24">
        <v>2.9000000000000001E-2</v>
      </c>
      <c r="AN277" s="23">
        <f t="shared" si="201"/>
        <v>26.1</v>
      </c>
      <c r="AO277" s="23"/>
      <c r="AP277" s="23">
        <f t="shared" si="202"/>
        <v>26.1</v>
      </c>
      <c r="AQ277" s="24">
        <v>3.3300000000000003E-2</v>
      </c>
      <c r="AR277" s="17">
        <f t="shared" si="193"/>
        <v>0.86913000000000018</v>
      </c>
      <c r="AS277" s="23">
        <f t="shared" si="194"/>
        <v>25.230870000000003</v>
      </c>
      <c r="AT277" s="23"/>
      <c r="AU277" s="23">
        <f t="shared" si="195"/>
        <v>0</v>
      </c>
      <c r="AV277" s="23">
        <f t="shared" si="203"/>
        <v>25.230870000000003</v>
      </c>
      <c r="AW277" s="23"/>
      <c r="AX277" s="23"/>
      <c r="AY277" s="23">
        <f t="shared" si="204"/>
        <v>25.230870000000003</v>
      </c>
      <c r="AZ277" s="23">
        <f>SUM(AY277+AY278+AY279+AY280)</f>
        <v>43.666200000000003</v>
      </c>
    </row>
    <row r="278" spans="5:52" x14ac:dyDescent="0.2">
      <c r="E278" s="93" t="s">
        <v>100</v>
      </c>
      <c r="F278" s="61" t="s">
        <v>104</v>
      </c>
      <c r="G278" s="6" t="s">
        <v>52</v>
      </c>
      <c r="H278" s="20"/>
      <c r="I278" s="20"/>
      <c r="J278" s="20"/>
      <c r="K278" s="20"/>
      <c r="L278" s="20"/>
      <c r="M278" s="20"/>
      <c r="N278" s="20"/>
      <c r="O278" s="20"/>
      <c r="P278" s="20"/>
      <c r="Q278" s="20"/>
      <c r="R278" s="20"/>
      <c r="S278" s="20"/>
      <c r="T278" s="7">
        <f>(T277)</f>
        <v>0</v>
      </c>
      <c r="U278" s="7"/>
      <c r="V278" s="7"/>
      <c r="W278" s="7"/>
      <c r="X278" s="7"/>
      <c r="Y278" s="7"/>
      <c r="Z278" s="7"/>
      <c r="AA278" s="7"/>
      <c r="AB278" s="7"/>
      <c r="AC278" s="7"/>
      <c r="AD278" s="7"/>
      <c r="AE278" s="7"/>
      <c r="AF278" s="7"/>
      <c r="AG278" s="7">
        <f t="shared" si="207"/>
        <v>0</v>
      </c>
      <c r="AH278" s="7">
        <f>(H277-I277-T277)</f>
        <v>900</v>
      </c>
      <c r="AI278" s="7"/>
      <c r="AJ278" s="7">
        <f t="shared" si="199"/>
        <v>0</v>
      </c>
      <c r="AK278" s="7"/>
      <c r="AL278" s="7">
        <f t="shared" si="200"/>
        <v>900</v>
      </c>
      <c r="AM278" s="26">
        <v>9.8499999999999994E-3</v>
      </c>
      <c r="AN278" s="7">
        <f t="shared" si="201"/>
        <v>8.8650000000000002</v>
      </c>
      <c r="AO278" s="7"/>
      <c r="AP278" s="7">
        <f t="shared" si="202"/>
        <v>8.8650000000000002</v>
      </c>
      <c r="AQ278" s="8">
        <v>0</v>
      </c>
      <c r="AR278" s="17">
        <f t="shared" si="193"/>
        <v>0</v>
      </c>
      <c r="AS278" s="7">
        <f t="shared" si="194"/>
        <v>8.8650000000000002</v>
      </c>
      <c r="AT278" s="7">
        <f>(AT277)</f>
        <v>0</v>
      </c>
      <c r="AU278" s="7">
        <f t="shared" si="195"/>
        <v>0</v>
      </c>
      <c r="AV278" s="7">
        <f t="shared" si="203"/>
        <v>8.8650000000000002</v>
      </c>
      <c r="AW278" s="7"/>
      <c r="AX278" s="7"/>
      <c r="AY278" s="7">
        <f t="shared" si="204"/>
        <v>8.8650000000000002</v>
      </c>
      <c r="AZ278" s="9"/>
    </row>
    <row r="279" spans="5:52" x14ac:dyDescent="0.2">
      <c r="E279" s="93" t="s">
        <v>100</v>
      </c>
      <c r="F279" s="61" t="s">
        <v>104</v>
      </c>
      <c r="G279" s="6" t="s">
        <v>49</v>
      </c>
      <c r="H279" s="20"/>
      <c r="I279" s="20"/>
      <c r="J279" s="20"/>
      <c r="K279" s="20"/>
      <c r="L279" s="20"/>
      <c r="M279" s="20"/>
      <c r="N279" s="20"/>
      <c r="O279" s="20"/>
      <c r="P279" s="20"/>
      <c r="Q279" s="20"/>
      <c r="R279" s="20"/>
      <c r="S279" s="20"/>
      <c r="T279" s="7">
        <f>T277</f>
        <v>0</v>
      </c>
      <c r="U279" s="7">
        <f>(U277)</f>
        <v>0</v>
      </c>
      <c r="V279" s="7"/>
      <c r="W279" s="7">
        <f>(W277)</f>
        <v>0</v>
      </c>
      <c r="X279" s="7">
        <f>(X277)</f>
        <v>0</v>
      </c>
      <c r="Y279" s="7">
        <f>(Y277)</f>
        <v>0</v>
      </c>
      <c r="Z279" s="7">
        <f>(Z277)</f>
        <v>0</v>
      </c>
      <c r="AA279" s="7">
        <f>(AA277)</f>
        <v>0</v>
      </c>
      <c r="AB279" s="19"/>
      <c r="AC279" s="7">
        <f>AC277</f>
        <v>0</v>
      </c>
      <c r="AD279" s="7">
        <f>AD277</f>
        <v>0</v>
      </c>
      <c r="AE279" s="7">
        <f>AE277</f>
        <v>0</v>
      </c>
      <c r="AF279" s="7"/>
      <c r="AG279" s="7">
        <f t="shared" si="207"/>
        <v>0</v>
      </c>
      <c r="AH279" s="7">
        <f>(H277-I277-T277)</f>
        <v>900</v>
      </c>
      <c r="AI279" s="7"/>
      <c r="AJ279" s="7">
        <f>(AG279)</f>
        <v>0</v>
      </c>
      <c r="AK279" s="7"/>
      <c r="AL279" s="7">
        <f t="shared" si="200"/>
        <v>900</v>
      </c>
      <c r="AM279" s="8">
        <v>0.01</v>
      </c>
      <c r="AN279" s="7">
        <f t="shared" si="201"/>
        <v>9</v>
      </c>
      <c r="AO279" s="7"/>
      <c r="AP279" s="7">
        <f t="shared" si="202"/>
        <v>9</v>
      </c>
      <c r="AQ279" s="8">
        <v>3.3300000000000003E-2</v>
      </c>
      <c r="AR279" s="17">
        <f t="shared" si="193"/>
        <v>0.29970000000000002</v>
      </c>
      <c r="AS279" s="7">
        <f t="shared" si="194"/>
        <v>8.7003000000000004</v>
      </c>
      <c r="AT279" s="7">
        <f>AT277</f>
        <v>0</v>
      </c>
      <c r="AU279" s="7">
        <f t="shared" si="195"/>
        <v>0</v>
      </c>
      <c r="AV279" s="7">
        <f t="shared" si="203"/>
        <v>8.7003000000000004</v>
      </c>
      <c r="AW279" s="7"/>
      <c r="AX279" s="7"/>
      <c r="AY279" s="7">
        <f t="shared" si="204"/>
        <v>8.7003000000000004</v>
      </c>
      <c r="AZ279" s="9"/>
    </row>
    <row r="280" spans="5:52" x14ac:dyDescent="0.2">
      <c r="E280" s="93" t="s">
        <v>100</v>
      </c>
      <c r="F280" s="61" t="s">
        <v>104</v>
      </c>
      <c r="G280" s="6" t="s">
        <v>50</v>
      </c>
      <c r="H280" s="20"/>
      <c r="I280" s="20"/>
      <c r="J280" s="20"/>
      <c r="K280" s="20"/>
      <c r="L280" s="20"/>
      <c r="M280" s="20"/>
      <c r="N280" s="20"/>
      <c r="O280" s="20"/>
      <c r="P280" s="20"/>
      <c r="Q280" s="20"/>
      <c r="R280" s="20"/>
      <c r="S280" s="20"/>
      <c r="T280" s="7">
        <f>T277</f>
        <v>0</v>
      </c>
      <c r="U280" s="7">
        <f t="shared" ref="U280:AA280" si="208">(U279)</f>
        <v>0</v>
      </c>
      <c r="V280" s="7">
        <f t="shared" si="208"/>
        <v>0</v>
      </c>
      <c r="W280" s="7">
        <f t="shared" si="208"/>
        <v>0</v>
      </c>
      <c r="X280" s="7">
        <f t="shared" si="208"/>
        <v>0</v>
      </c>
      <c r="Y280" s="7">
        <f t="shared" si="208"/>
        <v>0</v>
      </c>
      <c r="Z280" s="7">
        <f t="shared" si="208"/>
        <v>0</v>
      </c>
      <c r="AA280" s="7">
        <f t="shared" si="208"/>
        <v>0</v>
      </c>
      <c r="AB280" s="19"/>
      <c r="AC280" s="7">
        <f>AC277</f>
        <v>0</v>
      </c>
      <c r="AD280" s="7">
        <f>AD277</f>
        <v>0</v>
      </c>
      <c r="AE280" s="7">
        <f>AE277</f>
        <v>0</v>
      </c>
      <c r="AF280" s="7"/>
      <c r="AG280" s="7">
        <f t="shared" si="207"/>
        <v>0</v>
      </c>
      <c r="AH280" s="7">
        <f>(H277-I277-T277)</f>
        <v>900</v>
      </c>
      <c r="AI280" s="7"/>
      <c r="AJ280" s="7">
        <f>(AG280)</f>
        <v>0</v>
      </c>
      <c r="AK280" s="7"/>
      <c r="AL280" s="7">
        <f t="shared" si="200"/>
        <v>900</v>
      </c>
      <c r="AM280" s="8">
        <v>1E-3</v>
      </c>
      <c r="AN280" s="7">
        <f t="shared" si="201"/>
        <v>0.9</v>
      </c>
      <c r="AO280" s="7"/>
      <c r="AP280" s="7">
        <f t="shared" si="202"/>
        <v>0.9</v>
      </c>
      <c r="AQ280" s="8">
        <v>3.3300000000000003E-2</v>
      </c>
      <c r="AR280" s="17">
        <f t="shared" si="193"/>
        <v>2.9970000000000004E-2</v>
      </c>
      <c r="AS280" s="7">
        <f t="shared" si="194"/>
        <v>0.87002999999999997</v>
      </c>
      <c r="AT280" s="7">
        <f>AT277</f>
        <v>0</v>
      </c>
      <c r="AU280" s="7">
        <f t="shared" si="195"/>
        <v>0</v>
      </c>
      <c r="AV280" s="7">
        <f t="shared" si="203"/>
        <v>0.87002999999999997</v>
      </c>
      <c r="AW280" s="7"/>
      <c r="AX280" s="7"/>
      <c r="AY280" s="7">
        <f t="shared" si="204"/>
        <v>0.87002999999999997</v>
      </c>
      <c r="AZ280" s="9"/>
    </row>
    <row r="281" spans="5:52" x14ac:dyDescent="0.2">
      <c r="E281" s="92" t="s">
        <v>101</v>
      </c>
      <c r="F281" s="69" t="s">
        <v>106</v>
      </c>
      <c r="G281" s="4" t="s">
        <v>48</v>
      </c>
      <c r="H281" s="3">
        <v>750</v>
      </c>
      <c r="I281" s="3">
        <v>0</v>
      </c>
      <c r="J281" s="3"/>
      <c r="K281" s="3"/>
      <c r="L281" s="3"/>
      <c r="M281" s="3"/>
      <c r="N281" s="3"/>
      <c r="O281" s="3"/>
      <c r="P281" s="3"/>
      <c r="Q281" s="3"/>
      <c r="R281" s="3"/>
      <c r="S281" s="3"/>
      <c r="T281" s="3">
        <f>SUM(J281:R281)</f>
        <v>0</v>
      </c>
      <c r="U281" s="3"/>
      <c r="V281" s="3"/>
      <c r="W281" s="3"/>
      <c r="X281" s="3"/>
      <c r="Y281" s="3"/>
      <c r="Z281" s="3"/>
      <c r="AA281" s="3"/>
      <c r="AB281" s="19"/>
      <c r="AC281" s="3"/>
      <c r="AD281" s="3"/>
      <c r="AE281" s="3"/>
      <c r="AF281" s="3"/>
      <c r="AG281" s="3">
        <f t="shared" si="207"/>
        <v>0</v>
      </c>
      <c r="AH281" s="3">
        <f>(H281-I281-T281)</f>
        <v>750</v>
      </c>
      <c r="AI281" s="3"/>
      <c r="AJ281" s="3">
        <f t="shared" ref="AJ281:AJ292" si="209">(AG281)</f>
        <v>0</v>
      </c>
      <c r="AK281" s="3"/>
      <c r="AL281" s="3">
        <f t="shared" si="200"/>
        <v>750</v>
      </c>
      <c r="AM281" s="5">
        <v>2.9000000000000001E-2</v>
      </c>
      <c r="AN281" s="3">
        <f t="shared" si="201"/>
        <v>21.75</v>
      </c>
      <c r="AO281" s="3"/>
      <c r="AP281" s="3">
        <f t="shared" si="202"/>
        <v>21.75</v>
      </c>
      <c r="AQ281" s="5">
        <v>3.3300000000000003E-2</v>
      </c>
      <c r="AR281" s="17">
        <f t="shared" si="193"/>
        <v>0.72427500000000011</v>
      </c>
      <c r="AS281" s="3">
        <f t="shared" si="194"/>
        <v>21.025725000000001</v>
      </c>
      <c r="AT281" s="3"/>
      <c r="AU281" s="3">
        <f t="shared" si="195"/>
        <v>0</v>
      </c>
      <c r="AV281" s="3">
        <f t="shared" si="203"/>
        <v>21.025725000000001</v>
      </c>
      <c r="AW281" s="3"/>
      <c r="AX281" s="3"/>
      <c r="AY281" s="3">
        <f t="shared" si="204"/>
        <v>21.025725000000001</v>
      </c>
      <c r="AZ281" s="3">
        <f>SUM(AY281+AY282+AY283+AY284)</f>
        <v>36.326250000000002</v>
      </c>
    </row>
    <row r="282" spans="5:52" x14ac:dyDescent="0.2">
      <c r="E282" s="92" t="s">
        <v>101</v>
      </c>
      <c r="F282" s="61" t="s">
        <v>106</v>
      </c>
      <c r="G282" s="6" t="s">
        <v>52</v>
      </c>
      <c r="H282" s="20"/>
      <c r="I282" s="20"/>
      <c r="J282" s="20"/>
      <c r="K282" s="20"/>
      <c r="L282" s="20"/>
      <c r="M282" s="20"/>
      <c r="N282" s="20"/>
      <c r="O282" s="20"/>
      <c r="P282" s="20"/>
      <c r="Q282" s="20"/>
      <c r="R282" s="20"/>
      <c r="S282" s="20"/>
      <c r="T282" s="7">
        <f>(T281)</f>
        <v>0</v>
      </c>
      <c r="U282" s="7"/>
      <c r="V282" s="7"/>
      <c r="W282" s="7"/>
      <c r="X282" s="7"/>
      <c r="Y282" s="7"/>
      <c r="Z282" s="7"/>
      <c r="AA282" s="7"/>
      <c r="AB282" s="7"/>
      <c r="AC282" s="7"/>
      <c r="AD282" s="7"/>
      <c r="AE282" s="7"/>
      <c r="AF282" s="7"/>
      <c r="AG282" s="7">
        <f t="shared" si="207"/>
        <v>0</v>
      </c>
      <c r="AH282" s="7">
        <f>(H281-I281-T281)</f>
        <v>750</v>
      </c>
      <c r="AI282" s="7"/>
      <c r="AJ282" s="7">
        <f t="shared" si="209"/>
        <v>0</v>
      </c>
      <c r="AK282" s="7"/>
      <c r="AL282" s="7">
        <f t="shared" si="200"/>
        <v>750</v>
      </c>
      <c r="AM282" s="8">
        <v>0.01</v>
      </c>
      <c r="AN282" s="7">
        <f t="shared" si="201"/>
        <v>7.5</v>
      </c>
      <c r="AO282" s="7"/>
      <c r="AP282" s="7">
        <f t="shared" si="202"/>
        <v>7.5</v>
      </c>
      <c r="AQ282" s="8">
        <v>2.3300000000000001E-2</v>
      </c>
      <c r="AR282" s="17">
        <f t="shared" si="193"/>
        <v>0.17475000000000002</v>
      </c>
      <c r="AS282" s="7">
        <f t="shared" si="194"/>
        <v>7.3252499999999996</v>
      </c>
      <c r="AT282" s="7">
        <f>(AT281)</f>
        <v>0</v>
      </c>
      <c r="AU282" s="7">
        <f t="shared" si="195"/>
        <v>0</v>
      </c>
      <c r="AV282" s="7">
        <f t="shared" si="203"/>
        <v>7.3252499999999996</v>
      </c>
      <c r="AW282" s="7"/>
      <c r="AX282" s="7"/>
      <c r="AY282" s="7">
        <f t="shared" si="204"/>
        <v>7.3252499999999996</v>
      </c>
      <c r="AZ282" s="9"/>
    </row>
    <row r="283" spans="5:52" x14ac:dyDescent="0.2">
      <c r="E283" s="92" t="s">
        <v>101</v>
      </c>
      <c r="F283" s="61" t="s">
        <v>106</v>
      </c>
      <c r="G283" s="6" t="s">
        <v>49</v>
      </c>
      <c r="H283" s="20"/>
      <c r="I283" s="20"/>
      <c r="J283" s="20"/>
      <c r="K283" s="20"/>
      <c r="L283" s="20"/>
      <c r="M283" s="20"/>
      <c r="N283" s="20"/>
      <c r="O283" s="20"/>
      <c r="P283" s="20"/>
      <c r="Q283" s="20"/>
      <c r="R283" s="20"/>
      <c r="S283" s="20"/>
      <c r="T283" s="7">
        <f>T281</f>
        <v>0</v>
      </c>
      <c r="U283" s="7">
        <f>(U281)</f>
        <v>0</v>
      </c>
      <c r="V283" s="7"/>
      <c r="W283" s="7">
        <f>(W281)</f>
        <v>0</v>
      </c>
      <c r="X283" s="7">
        <f>(X281)</f>
        <v>0</v>
      </c>
      <c r="Y283" s="7">
        <f>(Y281)</f>
        <v>0</v>
      </c>
      <c r="Z283" s="7">
        <f>(Z281)</f>
        <v>0</v>
      </c>
      <c r="AA283" s="7">
        <f>(AA281)</f>
        <v>0</v>
      </c>
      <c r="AB283" s="19"/>
      <c r="AC283" s="7">
        <f>AC281</f>
        <v>0</v>
      </c>
      <c r="AD283" s="7">
        <f>AD281</f>
        <v>0</v>
      </c>
      <c r="AE283" s="7">
        <f>(AE281)</f>
        <v>0</v>
      </c>
      <c r="AF283" s="7"/>
      <c r="AG283" s="7">
        <f t="shared" si="207"/>
        <v>0</v>
      </c>
      <c r="AH283" s="7">
        <f>(H281-I281-T281)</f>
        <v>750</v>
      </c>
      <c r="AI283" s="7"/>
      <c r="AJ283" s="7">
        <f t="shared" si="209"/>
        <v>0</v>
      </c>
      <c r="AK283" s="7"/>
      <c r="AL283" s="7">
        <f t="shared" si="200"/>
        <v>750</v>
      </c>
      <c r="AM283" s="8">
        <v>0.01</v>
      </c>
      <c r="AN283" s="7">
        <f t="shared" si="201"/>
        <v>7.5</v>
      </c>
      <c r="AO283" s="7"/>
      <c r="AP283" s="7">
        <f t="shared" si="202"/>
        <v>7.5</v>
      </c>
      <c r="AQ283" s="8">
        <v>3.3300000000000003E-2</v>
      </c>
      <c r="AR283" s="17">
        <f t="shared" si="193"/>
        <v>0.24975000000000003</v>
      </c>
      <c r="AS283" s="7">
        <f t="shared" si="194"/>
        <v>7.2502500000000003</v>
      </c>
      <c r="AT283" s="7">
        <f>AT281</f>
        <v>0</v>
      </c>
      <c r="AU283" s="7">
        <f t="shared" si="195"/>
        <v>0</v>
      </c>
      <c r="AV283" s="7">
        <f t="shared" si="203"/>
        <v>7.2502500000000003</v>
      </c>
      <c r="AW283" s="7"/>
      <c r="AX283" s="7"/>
      <c r="AY283" s="7">
        <f t="shared" si="204"/>
        <v>7.2502500000000003</v>
      </c>
      <c r="AZ283" s="9"/>
    </row>
    <row r="284" spans="5:52" x14ac:dyDescent="0.2">
      <c r="E284" s="92" t="s">
        <v>101</v>
      </c>
      <c r="F284" s="61" t="s">
        <v>106</v>
      </c>
      <c r="G284" s="6" t="s">
        <v>50</v>
      </c>
      <c r="H284" s="20"/>
      <c r="I284" s="20"/>
      <c r="J284" s="20"/>
      <c r="K284" s="20"/>
      <c r="L284" s="20"/>
      <c r="M284" s="20"/>
      <c r="N284" s="20"/>
      <c r="O284" s="20"/>
      <c r="P284" s="20"/>
      <c r="Q284" s="20"/>
      <c r="R284" s="20"/>
      <c r="S284" s="20"/>
      <c r="T284" s="7">
        <f>T281</f>
        <v>0</v>
      </c>
      <c r="U284" s="7">
        <f>U281</f>
        <v>0</v>
      </c>
      <c r="V284" s="7">
        <f>(V283)</f>
        <v>0</v>
      </c>
      <c r="W284" s="7">
        <f t="shared" ref="W284:AA284" si="210">W281</f>
        <v>0</v>
      </c>
      <c r="X284" s="7">
        <f t="shared" si="210"/>
        <v>0</v>
      </c>
      <c r="Y284" s="7">
        <f t="shared" si="210"/>
        <v>0</v>
      </c>
      <c r="Z284" s="7">
        <f t="shared" si="210"/>
        <v>0</v>
      </c>
      <c r="AA284" s="7">
        <f t="shared" si="210"/>
        <v>0</v>
      </c>
      <c r="AB284" s="19"/>
      <c r="AC284" s="7">
        <f>AC281</f>
        <v>0</v>
      </c>
      <c r="AD284" s="7">
        <f>AD281</f>
        <v>0</v>
      </c>
      <c r="AE284" s="7">
        <f t="shared" ref="AE284" si="211">AE281</f>
        <v>0</v>
      </c>
      <c r="AF284" s="7"/>
      <c r="AG284" s="7">
        <f t="shared" si="207"/>
        <v>0</v>
      </c>
      <c r="AH284" s="7">
        <f>(H281-I281-T281)</f>
        <v>750</v>
      </c>
      <c r="AI284" s="7"/>
      <c r="AJ284" s="7">
        <f t="shared" si="209"/>
        <v>0</v>
      </c>
      <c r="AK284" s="7"/>
      <c r="AL284" s="7">
        <f t="shared" si="200"/>
        <v>750</v>
      </c>
      <c r="AM284" s="8">
        <v>1E-3</v>
      </c>
      <c r="AN284" s="7">
        <f t="shared" si="201"/>
        <v>0.75</v>
      </c>
      <c r="AO284" s="7"/>
      <c r="AP284" s="7">
        <f t="shared" si="202"/>
        <v>0.75</v>
      </c>
      <c r="AQ284" s="8">
        <v>3.3300000000000003E-2</v>
      </c>
      <c r="AR284" s="17">
        <f t="shared" si="193"/>
        <v>2.4975000000000004E-2</v>
      </c>
      <c r="AS284" s="7">
        <f t="shared" si="194"/>
        <v>0.72502500000000003</v>
      </c>
      <c r="AT284" s="7">
        <f>AT281</f>
        <v>0</v>
      </c>
      <c r="AU284" s="7">
        <f t="shared" si="195"/>
        <v>0</v>
      </c>
      <c r="AV284" s="7">
        <f t="shared" si="203"/>
        <v>0.72502500000000003</v>
      </c>
      <c r="AW284" s="7"/>
      <c r="AX284" s="7"/>
      <c r="AY284" s="7">
        <f t="shared" si="204"/>
        <v>0.72502500000000003</v>
      </c>
      <c r="AZ284" s="9"/>
    </row>
    <row r="285" spans="5:52" x14ac:dyDescent="0.2">
      <c r="E285" s="93" t="s">
        <v>102</v>
      </c>
      <c r="F285" s="70" t="s">
        <v>107</v>
      </c>
      <c r="G285" s="22" t="s">
        <v>48</v>
      </c>
      <c r="H285" s="23">
        <v>500</v>
      </c>
      <c r="I285" s="23">
        <v>0</v>
      </c>
      <c r="J285" s="23"/>
      <c r="K285" s="23"/>
      <c r="L285" s="23"/>
      <c r="M285" s="23"/>
      <c r="N285" s="23"/>
      <c r="O285" s="23"/>
      <c r="P285" s="23"/>
      <c r="Q285" s="23"/>
      <c r="R285" s="23"/>
      <c r="S285" s="23"/>
      <c r="T285" s="23">
        <f>SUM(J285:R285)</f>
        <v>0</v>
      </c>
      <c r="U285" s="23"/>
      <c r="V285" s="23"/>
      <c r="W285" s="23"/>
      <c r="X285" s="23"/>
      <c r="Y285" s="23"/>
      <c r="Z285" s="23"/>
      <c r="AA285" s="23"/>
      <c r="AB285" s="19"/>
      <c r="AC285" s="23"/>
      <c r="AD285" s="23"/>
      <c r="AE285" s="23"/>
      <c r="AF285" s="23"/>
      <c r="AG285" s="23">
        <f t="shared" si="207"/>
        <v>0</v>
      </c>
      <c r="AH285" s="23">
        <f>(H285-I285-T285)</f>
        <v>500</v>
      </c>
      <c r="AI285" s="23"/>
      <c r="AJ285" s="23">
        <f t="shared" si="209"/>
        <v>0</v>
      </c>
      <c r="AK285" s="23"/>
      <c r="AL285" s="23">
        <f t="shared" si="200"/>
        <v>500</v>
      </c>
      <c r="AM285" s="24">
        <v>2.9000000000000001E-2</v>
      </c>
      <c r="AN285" s="23">
        <f t="shared" si="201"/>
        <v>14.5</v>
      </c>
      <c r="AO285" s="23"/>
      <c r="AP285" s="23">
        <f t="shared" si="202"/>
        <v>14.5</v>
      </c>
      <c r="AQ285" s="24">
        <v>3.3300000000000003E-2</v>
      </c>
      <c r="AR285" s="17">
        <f t="shared" si="193"/>
        <v>0.48285000000000006</v>
      </c>
      <c r="AS285" s="23">
        <f t="shared" si="194"/>
        <v>14.017149999999999</v>
      </c>
      <c r="AT285" s="23"/>
      <c r="AU285" s="23">
        <f t="shared" si="195"/>
        <v>0</v>
      </c>
      <c r="AV285" s="23">
        <f t="shared" si="203"/>
        <v>14.017149999999999</v>
      </c>
      <c r="AW285" s="23"/>
      <c r="AX285" s="23"/>
      <c r="AY285" s="23">
        <f t="shared" si="204"/>
        <v>14.017149999999999</v>
      </c>
      <c r="AZ285" s="23">
        <f>SUM(AY285+AY286+AY287)</f>
        <v>38.184649999999998</v>
      </c>
    </row>
    <row r="286" spans="5:52" x14ac:dyDescent="0.2">
      <c r="E286" s="93" t="s">
        <v>102</v>
      </c>
      <c r="F286" s="61" t="s">
        <v>107</v>
      </c>
      <c r="G286" s="6" t="s">
        <v>51</v>
      </c>
      <c r="H286" s="20"/>
      <c r="I286" s="20"/>
      <c r="J286" s="20"/>
      <c r="K286" s="20"/>
      <c r="L286" s="20"/>
      <c r="M286" s="20"/>
      <c r="N286" s="20"/>
      <c r="O286" s="20"/>
      <c r="P286" s="20"/>
      <c r="Q286" s="20"/>
      <c r="R286" s="20"/>
      <c r="S286" s="20"/>
      <c r="T286" s="7">
        <f>(T285)</f>
        <v>0</v>
      </c>
      <c r="U286" s="7"/>
      <c r="V286" s="7"/>
      <c r="W286" s="7"/>
      <c r="X286" s="7"/>
      <c r="Y286" s="7"/>
      <c r="Z286" s="7"/>
      <c r="AA286" s="7"/>
      <c r="AB286" s="7"/>
      <c r="AC286" s="7"/>
      <c r="AD286" s="7"/>
      <c r="AE286" s="7"/>
      <c r="AF286" s="7"/>
      <c r="AG286" s="7">
        <f t="shared" si="207"/>
        <v>0</v>
      </c>
      <c r="AH286" s="7">
        <f>(H285-I285-T285)</f>
        <v>500</v>
      </c>
      <c r="AI286" s="7"/>
      <c r="AJ286" s="7">
        <f t="shared" si="209"/>
        <v>0</v>
      </c>
      <c r="AK286" s="7"/>
      <c r="AL286" s="7">
        <f t="shared" si="200"/>
        <v>500</v>
      </c>
      <c r="AM286" s="8">
        <v>0.04</v>
      </c>
      <c r="AN286" s="7">
        <f t="shared" si="201"/>
        <v>20</v>
      </c>
      <c r="AO286" s="7"/>
      <c r="AP286" s="7">
        <f t="shared" si="202"/>
        <v>20</v>
      </c>
      <c r="AQ286" s="8">
        <v>3.3300000000000003E-2</v>
      </c>
      <c r="AR286" s="17">
        <f t="shared" si="193"/>
        <v>0.66600000000000004</v>
      </c>
      <c r="AS286" s="7">
        <f t="shared" si="194"/>
        <v>19.334</v>
      </c>
      <c r="AT286" s="7">
        <f>(AT285)</f>
        <v>0</v>
      </c>
      <c r="AU286" s="7">
        <f t="shared" si="195"/>
        <v>0</v>
      </c>
      <c r="AV286" s="7">
        <f t="shared" si="203"/>
        <v>19.334</v>
      </c>
      <c r="AW286" s="7"/>
      <c r="AX286" s="7"/>
      <c r="AY286" s="7">
        <f t="shared" si="204"/>
        <v>19.334</v>
      </c>
      <c r="AZ286" s="9"/>
    </row>
    <row r="287" spans="5:52" x14ac:dyDescent="0.2">
      <c r="E287" s="93" t="s">
        <v>102</v>
      </c>
      <c r="F287" s="61" t="s">
        <v>107</v>
      </c>
      <c r="G287" s="6" t="s">
        <v>52</v>
      </c>
      <c r="H287" s="20"/>
      <c r="I287" s="20"/>
      <c r="J287" s="20"/>
      <c r="K287" s="20"/>
      <c r="L287" s="20"/>
      <c r="M287" s="20"/>
      <c r="N287" s="20"/>
      <c r="O287" s="20"/>
      <c r="P287" s="20"/>
      <c r="Q287" s="20"/>
      <c r="R287" s="20"/>
      <c r="S287" s="20"/>
      <c r="T287" s="7">
        <f>T285</f>
        <v>0</v>
      </c>
      <c r="U287" s="7"/>
      <c r="V287" s="7"/>
      <c r="W287" s="7"/>
      <c r="X287" s="7"/>
      <c r="Y287" s="7"/>
      <c r="Z287" s="7"/>
      <c r="AA287" s="7"/>
      <c r="AB287" s="7"/>
      <c r="AC287" s="7"/>
      <c r="AD287" s="7"/>
      <c r="AE287" s="7"/>
      <c r="AF287" s="7"/>
      <c r="AG287" s="7">
        <f t="shared" si="207"/>
        <v>0</v>
      </c>
      <c r="AH287" s="7">
        <f>(H285-I285-T285)</f>
        <v>500</v>
      </c>
      <c r="AI287" s="7"/>
      <c r="AJ287" s="7">
        <f t="shared" si="209"/>
        <v>0</v>
      </c>
      <c r="AK287" s="7"/>
      <c r="AL287" s="7">
        <f t="shared" si="200"/>
        <v>500</v>
      </c>
      <c r="AM287" s="8">
        <v>0.01</v>
      </c>
      <c r="AN287" s="7">
        <f t="shared" si="201"/>
        <v>5</v>
      </c>
      <c r="AO287" s="7"/>
      <c r="AP287" s="7">
        <f t="shared" si="202"/>
        <v>5</v>
      </c>
      <c r="AQ287" s="8">
        <v>3.3300000000000003E-2</v>
      </c>
      <c r="AR287" s="17">
        <f t="shared" si="193"/>
        <v>0.16650000000000001</v>
      </c>
      <c r="AS287" s="7">
        <f t="shared" si="194"/>
        <v>4.8334999999999999</v>
      </c>
      <c r="AT287" s="7">
        <f>AT285</f>
        <v>0</v>
      </c>
      <c r="AU287" s="7">
        <f t="shared" si="195"/>
        <v>0</v>
      </c>
      <c r="AV287" s="7">
        <f t="shared" si="203"/>
        <v>4.8334999999999999</v>
      </c>
      <c r="AW287" s="7"/>
      <c r="AX287" s="7"/>
      <c r="AY287" s="7">
        <f t="shared" si="204"/>
        <v>4.8334999999999999</v>
      </c>
      <c r="AZ287" s="9"/>
    </row>
    <row r="288" spans="5:52" x14ac:dyDescent="0.2">
      <c r="E288" s="92" t="s">
        <v>103</v>
      </c>
      <c r="F288" s="69" t="s">
        <v>105</v>
      </c>
      <c r="G288" s="4" t="s">
        <v>48</v>
      </c>
      <c r="H288" s="3">
        <v>800</v>
      </c>
      <c r="I288" s="3">
        <v>0</v>
      </c>
      <c r="J288" s="3"/>
      <c r="K288" s="3"/>
      <c r="L288" s="3"/>
      <c r="M288" s="3"/>
      <c r="N288" s="3"/>
      <c r="O288" s="3"/>
      <c r="P288" s="3"/>
      <c r="Q288" s="3"/>
      <c r="R288" s="3"/>
      <c r="S288" s="3"/>
      <c r="T288" s="3">
        <f>SUM(J288:R288)</f>
        <v>0</v>
      </c>
      <c r="U288" s="3"/>
      <c r="V288" s="3"/>
      <c r="W288" s="3"/>
      <c r="X288" s="3"/>
      <c r="Y288" s="3"/>
      <c r="Z288" s="3"/>
      <c r="AA288" s="3"/>
      <c r="AB288" s="19"/>
      <c r="AC288" s="3"/>
      <c r="AD288" s="3"/>
      <c r="AE288" s="3"/>
      <c r="AF288" s="3"/>
      <c r="AG288" s="3">
        <f t="shared" si="207"/>
        <v>0</v>
      </c>
      <c r="AH288" s="3">
        <f>(H288-I288-T288)</f>
        <v>800</v>
      </c>
      <c r="AI288" s="3"/>
      <c r="AJ288" s="3">
        <f t="shared" si="209"/>
        <v>0</v>
      </c>
      <c r="AK288" s="3"/>
      <c r="AL288" s="3">
        <f t="shared" si="200"/>
        <v>800</v>
      </c>
      <c r="AM288" s="5">
        <v>2.9000000000000001E-2</v>
      </c>
      <c r="AN288" s="3">
        <f t="shared" si="201"/>
        <v>23.200000000000003</v>
      </c>
      <c r="AO288" s="3"/>
      <c r="AP288" s="3">
        <f t="shared" si="202"/>
        <v>23.200000000000003</v>
      </c>
      <c r="AQ288" s="5">
        <v>3.3300000000000003E-2</v>
      </c>
      <c r="AR288" s="17">
        <f t="shared" ref="AR288:AR295" si="212">(AP288*AQ288)</f>
        <v>0.77256000000000014</v>
      </c>
      <c r="AS288" s="3">
        <f t="shared" ref="AS288:AS295" si="213">(AP288-AR288)</f>
        <v>22.427440000000004</v>
      </c>
      <c r="AT288" s="3"/>
      <c r="AU288" s="3">
        <f t="shared" ref="AU288:AU295" si="214">(AT288*AM288)</f>
        <v>0</v>
      </c>
      <c r="AV288" s="3">
        <f t="shared" si="203"/>
        <v>22.427440000000004</v>
      </c>
      <c r="AW288" s="3"/>
      <c r="AX288" s="3"/>
      <c r="AY288" s="3">
        <f t="shared" si="204"/>
        <v>22.427440000000004</v>
      </c>
      <c r="AZ288" s="3">
        <f>SUM(AY288+AY289+AY290+AY291+AY292)</f>
        <v>57.035300000000007</v>
      </c>
    </row>
    <row r="289" spans="5:52" x14ac:dyDescent="0.2">
      <c r="E289" s="92" t="s">
        <v>103</v>
      </c>
      <c r="F289" s="61" t="s">
        <v>105</v>
      </c>
      <c r="G289" s="6" t="s">
        <v>51</v>
      </c>
      <c r="H289" s="20"/>
      <c r="I289" s="20"/>
      <c r="J289" s="20"/>
      <c r="K289" s="20"/>
      <c r="L289" s="20"/>
      <c r="M289" s="20"/>
      <c r="N289" s="20"/>
      <c r="O289" s="20"/>
      <c r="P289" s="20"/>
      <c r="Q289" s="20"/>
      <c r="R289" s="20"/>
      <c r="S289" s="20"/>
      <c r="T289" s="7">
        <f>(T288)</f>
        <v>0</v>
      </c>
      <c r="U289" s="7"/>
      <c r="V289" s="7"/>
      <c r="W289" s="7"/>
      <c r="X289" s="7"/>
      <c r="Y289" s="7"/>
      <c r="Z289" s="7"/>
      <c r="AA289" s="7"/>
      <c r="AB289" s="7"/>
      <c r="AC289" s="7"/>
      <c r="AD289" s="7"/>
      <c r="AE289" s="7"/>
      <c r="AF289" s="7"/>
      <c r="AG289" s="7">
        <f>SUM(U289:AE289)</f>
        <v>0</v>
      </c>
      <c r="AH289" s="7">
        <f>(H288-I288-T288)</f>
        <v>800</v>
      </c>
      <c r="AI289" s="7"/>
      <c r="AJ289" s="7">
        <f t="shared" si="209"/>
        <v>0</v>
      </c>
      <c r="AK289" s="7"/>
      <c r="AL289" s="7">
        <f>(AH289-AI289-AJ289-AK289)</f>
        <v>800</v>
      </c>
      <c r="AM289" s="8">
        <v>0.01</v>
      </c>
      <c r="AN289" s="7">
        <f>AL289*AM289</f>
        <v>8</v>
      </c>
      <c r="AO289" s="7"/>
      <c r="AP289" s="7">
        <f>(AN289+AO289)</f>
        <v>8</v>
      </c>
      <c r="AQ289" s="8">
        <v>3.3300000000000003E-2</v>
      </c>
      <c r="AR289" s="17">
        <f t="shared" si="212"/>
        <v>0.26640000000000003</v>
      </c>
      <c r="AS289" s="7">
        <f t="shared" si="213"/>
        <v>7.7336</v>
      </c>
      <c r="AT289" s="7">
        <f>(AT288)</f>
        <v>0</v>
      </c>
      <c r="AU289" s="7">
        <f t="shared" si="214"/>
        <v>0</v>
      </c>
      <c r="AV289" s="7">
        <f>(AS289+AU289)</f>
        <v>7.7336</v>
      </c>
      <c r="AW289" s="7"/>
      <c r="AX289" s="7"/>
      <c r="AY289" s="7">
        <f t="shared" si="204"/>
        <v>7.7336</v>
      </c>
      <c r="AZ289" s="9"/>
    </row>
    <row r="290" spans="5:52" x14ac:dyDescent="0.2">
      <c r="E290" s="92" t="s">
        <v>103</v>
      </c>
      <c r="F290" s="61" t="s">
        <v>105</v>
      </c>
      <c r="G290" s="6" t="s">
        <v>52</v>
      </c>
      <c r="H290" s="20"/>
      <c r="I290" s="20"/>
      <c r="J290" s="20"/>
      <c r="K290" s="20"/>
      <c r="L290" s="20"/>
      <c r="M290" s="20"/>
      <c r="N290" s="20"/>
      <c r="O290" s="20"/>
      <c r="P290" s="20"/>
      <c r="Q290" s="20"/>
      <c r="R290" s="20"/>
      <c r="S290" s="20"/>
      <c r="T290" s="7">
        <f>(T288)</f>
        <v>0</v>
      </c>
      <c r="U290" s="7"/>
      <c r="V290" s="7"/>
      <c r="W290" s="7"/>
      <c r="X290" s="7"/>
      <c r="Y290" s="7"/>
      <c r="Z290" s="7"/>
      <c r="AA290" s="7"/>
      <c r="AB290" s="7"/>
      <c r="AC290" s="7"/>
      <c r="AD290" s="7"/>
      <c r="AE290" s="7"/>
      <c r="AF290" s="7"/>
      <c r="AG290" s="7">
        <f t="shared" ref="AG290:AG295" si="215">SUM(U290:AE290)</f>
        <v>0</v>
      </c>
      <c r="AH290" s="7">
        <f>(H288-I288-T288)</f>
        <v>800</v>
      </c>
      <c r="AI290" s="7"/>
      <c r="AJ290" s="7">
        <f t="shared" si="209"/>
        <v>0</v>
      </c>
      <c r="AK290" s="7"/>
      <c r="AL290" s="7">
        <f t="shared" ref="AL290:AL292" si="216">(AH290-AI290-AJ290-AK290)</f>
        <v>800</v>
      </c>
      <c r="AM290" s="8">
        <v>0.02</v>
      </c>
      <c r="AN290" s="7">
        <f t="shared" ref="AN290:AN292" si="217">AL290*AM290</f>
        <v>16</v>
      </c>
      <c r="AO290" s="7"/>
      <c r="AP290" s="7">
        <f t="shared" ref="AP290:AP292" si="218">(AN290+AO290)</f>
        <v>16</v>
      </c>
      <c r="AQ290" s="8">
        <v>3.3300000000000003E-2</v>
      </c>
      <c r="AR290" s="17">
        <f t="shared" si="212"/>
        <v>0.53280000000000005</v>
      </c>
      <c r="AS290" s="7">
        <f t="shared" si="213"/>
        <v>15.4672</v>
      </c>
      <c r="AT290" s="7">
        <f>(AT288)</f>
        <v>0</v>
      </c>
      <c r="AU290" s="7">
        <f t="shared" si="214"/>
        <v>0</v>
      </c>
      <c r="AV290" s="7">
        <f t="shared" ref="AV290:AV292" si="219">(AS290+AU290)</f>
        <v>15.4672</v>
      </c>
      <c r="AW290" s="7"/>
      <c r="AX290" s="7"/>
      <c r="AY290" s="7">
        <f t="shared" si="204"/>
        <v>15.4672</v>
      </c>
      <c r="AZ290" s="9"/>
    </row>
    <row r="291" spans="5:52" x14ac:dyDescent="0.2">
      <c r="E291" s="92" t="s">
        <v>103</v>
      </c>
      <c r="F291" s="61" t="s">
        <v>105</v>
      </c>
      <c r="G291" s="6" t="s">
        <v>91</v>
      </c>
      <c r="H291" s="20"/>
      <c r="I291" s="20"/>
      <c r="J291" s="20"/>
      <c r="K291" s="20"/>
      <c r="L291" s="20"/>
      <c r="M291" s="20"/>
      <c r="N291" s="20"/>
      <c r="O291" s="20"/>
      <c r="P291" s="20"/>
      <c r="Q291" s="20"/>
      <c r="R291" s="20"/>
      <c r="S291" s="20"/>
      <c r="T291" s="7">
        <f>T288</f>
        <v>0</v>
      </c>
      <c r="U291" s="7">
        <f t="shared" ref="U291:AC291" si="220">U290</f>
        <v>0</v>
      </c>
      <c r="V291" s="7">
        <f t="shared" si="220"/>
        <v>0</v>
      </c>
      <c r="W291" s="7">
        <f t="shared" si="220"/>
        <v>0</v>
      </c>
      <c r="X291" s="7">
        <f t="shared" si="220"/>
        <v>0</v>
      </c>
      <c r="Y291" s="7">
        <f t="shared" si="220"/>
        <v>0</v>
      </c>
      <c r="Z291" s="7">
        <f t="shared" si="220"/>
        <v>0</v>
      </c>
      <c r="AA291" s="7">
        <f t="shared" si="220"/>
        <v>0</v>
      </c>
      <c r="AB291" s="7">
        <f t="shared" si="220"/>
        <v>0</v>
      </c>
      <c r="AC291" s="7">
        <f t="shared" si="220"/>
        <v>0</v>
      </c>
      <c r="AD291" s="7"/>
      <c r="AE291" s="7">
        <f t="shared" ref="AE291" si="221">AE290</f>
        <v>0</v>
      </c>
      <c r="AF291" s="7"/>
      <c r="AG291" s="7">
        <f t="shared" si="215"/>
        <v>0</v>
      </c>
      <c r="AH291" s="7">
        <f>(H288-I288-T288)</f>
        <v>800</v>
      </c>
      <c r="AI291" s="7"/>
      <c r="AJ291" s="7">
        <f t="shared" si="209"/>
        <v>0</v>
      </c>
      <c r="AK291" s="7"/>
      <c r="AL291" s="7">
        <f t="shared" si="216"/>
        <v>800</v>
      </c>
      <c r="AM291" s="8">
        <v>7.4999999999999997E-3</v>
      </c>
      <c r="AN291" s="7">
        <f t="shared" si="217"/>
        <v>6</v>
      </c>
      <c r="AO291" s="7"/>
      <c r="AP291" s="7">
        <f t="shared" si="218"/>
        <v>6</v>
      </c>
      <c r="AQ291" s="8">
        <v>3.3300000000000003E-2</v>
      </c>
      <c r="AR291" s="17">
        <f t="shared" si="212"/>
        <v>0.19980000000000003</v>
      </c>
      <c r="AS291" s="7">
        <f t="shared" si="213"/>
        <v>5.8002000000000002</v>
      </c>
      <c r="AT291" s="7">
        <f>AT288</f>
        <v>0</v>
      </c>
      <c r="AU291" s="7">
        <f t="shared" si="214"/>
        <v>0</v>
      </c>
      <c r="AV291" s="7">
        <f t="shared" si="219"/>
        <v>5.8002000000000002</v>
      </c>
      <c r="AW291" s="7"/>
      <c r="AX291" s="7"/>
      <c r="AY291" s="7">
        <f t="shared" si="204"/>
        <v>5.8002000000000002</v>
      </c>
      <c r="AZ291" s="9"/>
    </row>
    <row r="292" spans="5:52" x14ac:dyDescent="0.2">
      <c r="E292" s="92" t="s">
        <v>103</v>
      </c>
      <c r="F292" s="61" t="s">
        <v>105</v>
      </c>
      <c r="G292" s="6" t="s">
        <v>92</v>
      </c>
      <c r="H292" s="20"/>
      <c r="I292" s="20"/>
      <c r="J292" s="20"/>
      <c r="K292" s="20"/>
      <c r="L292" s="20"/>
      <c r="M292" s="20"/>
      <c r="N292" s="20"/>
      <c r="O292" s="20"/>
      <c r="P292" s="20"/>
      <c r="Q292" s="20"/>
      <c r="R292" s="20"/>
      <c r="S292" s="20"/>
      <c r="T292" s="7">
        <f>T288</f>
        <v>0</v>
      </c>
      <c r="U292" s="7"/>
      <c r="V292" s="7"/>
      <c r="W292" s="7"/>
      <c r="X292" s="7"/>
      <c r="Y292" s="7"/>
      <c r="Z292" s="7"/>
      <c r="AA292" s="7"/>
      <c r="AB292" s="7"/>
      <c r="AC292" s="7"/>
      <c r="AD292" s="7"/>
      <c r="AE292" s="7"/>
      <c r="AF292" s="7"/>
      <c r="AG292" s="7">
        <f t="shared" si="215"/>
        <v>0</v>
      </c>
      <c r="AH292" s="7">
        <f>(H288-I288-T288)</f>
        <v>800</v>
      </c>
      <c r="AI292" s="7"/>
      <c r="AJ292" s="7">
        <f t="shared" si="209"/>
        <v>0</v>
      </c>
      <c r="AK292" s="7"/>
      <c r="AL292" s="7">
        <f t="shared" si="216"/>
        <v>800</v>
      </c>
      <c r="AM292" s="8">
        <v>7.2500000000000004E-3</v>
      </c>
      <c r="AN292" s="7">
        <f t="shared" si="217"/>
        <v>5.8000000000000007</v>
      </c>
      <c r="AO292" s="7"/>
      <c r="AP292" s="7">
        <f t="shared" si="218"/>
        <v>5.8000000000000007</v>
      </c>
      <c r="AQ292" s="8">
        <v>3.3300000000000003E-2</v>
      </c>
      <c r="AR292" s="17">
        <f t="shared" si="212"/>
        <v>0.19314000000000003</v>
      </c>
      <c r="AS292" s="7">
        <f t="shared" si="213"/>
        <v>5.6068600000000011</v>
      </c>
      <c r="AT292" s="7">
        <f>AT288</f>
        <v>0</v>
      </c>
      <c r="AU292" s="7">
        <f t="shared" si="214"/>
        <v>0</v>
      </c>
      <c r="AV292" s="7">
        <f t="shared" si="219"/>
        <v>5.6068600000000011</v>
      </c>
      <c r="AW292" s="7"/>
      <c r="AX292" s="7"/>
      <c r="AY292" s="7">
        <f t="shared" si="204"/>
        <v>5.6068600000000011</v>
      </c>
      <c r="AZ292" s="9"/>
    </row>
    <row r="293" spans="5:52" x14ac:dyDescent="0.2">
      <c r="E293" s="93" t="s">
        <v>111</v>
      </c>
      <c r="F293" s="70" t="s">
        <v>110</v>
      </c>
      <c r="G293" s="22" t="s">
        <v>48</v>
      </c>
      <c r="H293" s="23">
        <v>600</v>
      </c>
      <c r="I293" s="23">
        <v>0</v>
      </c>
      <c r="J293" s="23"/>
      <c r="K293" s="23"/>
      <c r="L293" s="23"/>
      <c r="M293" s="23"/>
      <c r="N293" s="23"/>
      <c r="O293" s="23"/>
      <c r="P293" s="23"/>
      <c r="Q293" s="23"/>
      <c r="R293" s="23"/>
      <c r="S293" s="23"/>
      <c r="T293" s="23">
        <f>SUM(J293:R293)</f>
        <v>0</v>
      </c>
      <c r="U293" s="23"/>
      <c r="V293" s="23"/>
      <c r="W293" s="23"/>
      <c r="X293" s="23"/>
      <c r="Y293" s="23"/>
      <c r="Z293" s="23"/>
      <c r="AA293" s="23"/>
      <c r="AB293" s="19"/>
      <c r="AC293" s="23"/>
      <c r="AD293" s="23"/>
      <c r="AE293" s="23"/>
      <c r="AF293" s="23"/>
      <c r="AG293" s="23">
        <f t="shared" si="215"/>
        <v>0</v>
      </c>
      <c r="AH293" s="23">
        <f>(H293-I293-T293)</f>
        <v>600</v>
      </c>
      <c r="AI293" s="23"/>
      <c r="AJ293" s="23">
        <f>(AG293)</f>
        <v>0</v>
      </c>
      <c r="AK293" s="23"/>
      <c r="AL293" s="23">
        <f>(AH293-AI293-AJ293-AK293)</f>
        <v>600</v>
      </c>
      <c r="AM293" s="24">
        <v>2.9000000000000001E-2</v>
      </c>
      <c r="AN293" s="23">
        <f>AL293*AM293</f>
        <v>17.400000000000002</v>
      </c>
      <c r="AO293" s="23"/>
      <c r="AP293" s="23">
        <f>(AN293+AO293)</f>
        <v>17.400000000000002</v>
      </c>
      <c r="AQ293" s="24">
        <v>3.3300000000000003E-2</v>
      </c>
      <c r="AR293" s="17">
        <f t="shared" si="212"/>
        <v>0.57942000000000016</v>
      </c>
      <c r="AS293" s="23">
        <f t="shared" si="213"/>
        <v>16.820580000000003</v>
      </c>
      <c r="AT293" s="23"/>
      <c r="AU293" s="23">
        <f t="shared" si="214"/>
        <v>0</v>
      </c>
      <c r="AV293" s="23">
        <f>(AS293+AU293)</f>
        <v>16.820580000000003</v>
      </c>
      <c r="AW293" s="23"/>
      <c r="AX293" s="23"/>
      <c r="AY293" s="23">
        <f t="shared" si="204"/>
        <v>16.820580000000003</v>
      </c>
      <c r="AZ293" s="23">
        <f>SUM(AY293+AY294+AY295)</f>
        <v>23.200800000000005</v>
      </c>
    </row>
    <row r="294" spans="5:52" x14ac:dyDescent="0.2">
      <c r="E294" s="93" t="s">
        <v>111</v>
      </c>
      <c r="F294" s="61" t="s">
        <v>110</v>
      </c>
      <c r="G294" s="6" t="s">
        <v>49</v>
      </c>
      <c r="H294" s="20"/>
      <c r="I294" s="20"/>
      <c r="J294" s="20"/>
      <c r="K294" s="20"/>
      <c r="L294" s="20"/>
      <c r="M294" s="20"/>
      <c r="N294" s="20"/>
      <c r="O294" s="20"/>
      <c r="P294" s="20"/>
      <c r="Q294" s="20"/>
      <c r="R294" s="20"/>
      <c r="S294" s="20"/>
      <c r="T294" s="7">
        <f>T293</f>
        <v>0</v>
      </c>
      <c r="U294" s="7">
        <f>(U293)</f>
        <v>0</v>
      </c>
      <c r="V294" s="7"/>
      <c r="W294" s="7">
        <f>(W293)</f>
        <v>0</v>
      </c>
      <c r="X294" s="7">
        <f>(X293)</f>
        <v>0</v>
      </c>
      <c r="Y294" s="7">
        <f>(Y293)</f>
        <v>0</v>
      </c>
      <c r="Z294" s="7">
        <f>(Z293)</f>
        <v>0</v>
      </c>
      <c r="AA294" s="7">
        <f>(AA293)</f>
        <v>0</v>
      </c>
      <c r="AB294" s="19"/>
      <c r="AC294" s="7">
        <f>AC293</f>
        <v>0</v>
      </c>
      <c r="AD294" s="7">
        <f>AD293</f>
        <v>0</v>
      </c>
      <c r="AE294" s="7">
        <f>AE293</f>
        <v>0</v>
      </c>
      <c r="AF294" s="7"/>
      <c r="AG294" s="7">
        <f t="shared" si="215"/>
        <v>0</v>
      </c>
      <c r="AH294" s="7">
        <f>(H293-I293-T293)</f>
        <v>600</v>
      </c>
      <c r="AI294" s="7"/>
      <c r="AJ294" s="7">
        <f>(AG294)</f>
        <v>0</v>
      </c>
      <c r="AK294" s="7"/>
      <c r="AL294" s="7">
        <f>(AH294-AI294-AJ294-AK294)</f>
        <v>600</v>
      </c>
      <c r="AM294" s="8">
        <v>0.01</v>
      </c>
      <c r="AN294" s="7">
        <f>AL294*AM294</f>
        <v>6</v>
      </c>
      <c r="AO294" s="7"/>
      <c r="AP294" s="7">
        <f>(AN294+AO294)</f>
        <v>6</v>
      </c>
      <c r="AQ294" s="8">
        <v>3.3300000000000003E-2</v>
      </c>
      <c r="AR294" s="17">
        <f t="shared" si="212"/>
        <v>0.19980000000000003</v>
      </c>
      <c r="AS294" s="7">
        <f t="shared" si="213"/>
        <v>5.8002000000000002</v>
      </c>
      <c r="AT294" s="7">
        <f>AT293</f>
        <v>0</v>
      </c>
      <c r="AU294" s="7">
        <f t="shared" si="214"/>
        <v>0</v>
      </c>
      <c r="AV294" s="7">
        <f>(AS294+AU294)</f>
        <v>5.8002000000000002</v>
      </c>
      <c r="AW294" s="7"/>
      <c r="AX294" s="7"/>
      <c r="AY294" s="7">
        <f t="shared" si="204"/>
        <v>5.8002000000000002</v>
      </c>
      <c r="AZ294" s="9"/>
    </row>
    <row r="295" spans="5:52" x14ac:dyDescent="0.2">
      <c r="E295" s="93" t="s">
        <v>111</v>
      </c>
      <c r="F295" s="61" t="s">
        <v>110</v>
      </c>
      <c r="G295" s="6" t="s">
        <v>50</v>
      </c>
      <c r="H295" s="20"/>
      <c r="I295" s="20"/>
      <c r="J295" s="20"/>
      <c r="K295" s="20"/>
      <c r="L295" s="20"/>
      <c r="M295" s="20"/>
      <c r="N295" s="20"/>
      <c r="O295" s="20"/>
      <c r="P295" s="20"/>
      <c r="Q295" s="20"/>
      <c r="R295" s="20"/>
      <c r="S295" s="20"/>
      <c r="T295" s="7">
        <f>T293</f>
        <v>0</v>
      </c>
      <c r="U295" s="7">
        <f>U293</f>
        <v>0</v>
      </c>
      <c r="V295" s="7">
        <f>V294</f>
        <v>0</v>
      </c>
      <c r="W295" s="7">
        <f>W293</f>
        <v>0</v>
      </c>
      <c r="X295" s="7">
        <f>X293</f>
        <v>0</v>
      </c>
      <c r="Y295" s="7">
        <f>Y293</f>
        <v>0</v>
      </c>
      <c r="Z295" s="7">
        <f>Z293</f>
        <v>0</v>
      </c>
      <c r="AA295" s="7">
        <f>AA293</f>
        <v>0</v>
      </c>
      <c r="AB295" s="19"/>
      <c r="AC295" s="7">
        <f>AC293</f>
        <v>0</v>
      </c>
      <c r="AD295" s="7">
        <f>AD293</f>
        <v>0</v>
      </c>
      <c r="AE295" s="7">
        <f>AE294</f>
        <v>0</v>
      </c>
      <c r="AF295" s="7"/>
      <c r="AG295" s="7">
        <f t="shared" si="215"/>
        <v>0</v>
      </c>
      <c r="AH295" s="7">
        <f>(H293-I293-T293)</f>
        <v>600</v>
      </c>
      <c r="AI295" s="7"/>
      <c r="AJ295" s="7">
        <f>(AG295)</f>
        <v>0</v>
      </c>
      <c r="AK295" s="7"/>
      <c r="AL295" s="7">
        <f>(AH295-AI295-AJ295-AK295)</f>
        <v>600</v>
      </c>
      <c r="AM295" s="8">
        <v>1E-3</v>
      </c>
      <c r="AN295" s="7">
        <f>AL295*AM295</f>
        <v>0.6</v>
      </c>
      <c r="AO295" s="7"/>
      <c r="AP295" s="7">
        <f>(AN295+AO295)</f>
        <v>0.6</v>
      </c>
      <c r="AQ295" s="8">
        <v>3.3300000000000003E-2</v>
      </c>
      <c r="AR295" s="17">
        <f t="shared" si="212"/>
        <v>1.9980000000000001E-2</v>
      </c>
      <c r="AS295" s="7">
        <f t="shared" si="213"/>
        <v>0.58001999999999998</v>
      </c>
      <c r="AT295" s="7">
        <f>AT293</f>
        <v>0</v>
      </c>
      <c r="AU295" s="7">
        <f t="shared" si="214"/>
        <v>0</v>
      </c>
      <c r="AV295" s="7">
        <f>(AS295+AU295)</f>
        <v>0.58001999999999998</v>
      </c>
      <c r="AW295" s="7"/>
      <c r="AX295" s="7"/>
      <c r="AY295" s="7">
        <f t="shared" si="204"/>
        <v>0.58001999999999998</v>
      </c>
      <c r="AZ295" s="9"/>
    </row>
  </sheetData>
  <autoFilter ref="A2:AZ295"/>
  <phoneticPr fontId="3" type="noConversion"/>
  <pageMargins left="0.75" right="0.75" top="1" bottom="1" header="0.5" footer="0.5"/>
  <pageSetup orientation="portrait" r:id="rId1"/>
  <headerFooter alignWithMargins="0"/>
  <ignoredErrors>
    <ignoredError sqref="F3 F11 F38 F15 F19 F22 F25 F29 F31 F42 F49 F53 F57 F61 F64 F66 F70 F72 F74 F78 F82 F86 F89 F91 F95 F101 F105 F109 F118 F122 F126 F130 F132 F141 F145 F157:F162 F153"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0"/>
  <sheetViews>
    <sheetView workbookViewId="0">
      <selection activeCell="H38" sqref="H38"/>
    </sheetView>
  </sheetViews>
  <sheetFormatPr defaultRowHeight="12.75" x14ac:dyDescent="0.2"/>
  <cols>
    <col min="1" max="1" width="20.140625" style="10" bestFit="1" customWidth="1"/>
    <col min="2" max="2" width="18.28515625" style="10" bestFit="1" customWidth="1"/>
    <col min="3" max="3" width="25" style="10" bestFit="1" customWidth="1"/>
    <col min="4" max="4" width="15.42578125" style="10" bestFit="1" customWidth="1"/>
    <col min="5" max="5" width="23.5703125" style="10" bestFit="1" customWidth="1"/>
    <col min="6" max="6" width="16.85546875" style="10" bestFit="1" customWidth="1"/>
    <col min="7" max="7" width="7.5703125" style="10" bestFit="1" customWidth="1"/>
    <col min="8" max="8" width="5.7109375" style="10" bestFit="1" customWidth="1"/>
    <col min="9" max="9" width="6" style="10" bestFit="1" customWidth="1"/>
    <col min="10" max="10" width="12.140625" style="10" bestFit="1" customWidth="1"/>
    <col min="11" max="11" width="13.85546875" style="10" bestFit="1" customWidth="1"/>
    <col min="12" max="12" width="14.42578125" style="10" bestFit="1" customWidth="1"/>
    <col min="13" max="13" width="24.140625" style="10" bestFit="1" customWidth="1"/>
    <col min="14" max="14" width="27.140625" style="10" bestFit="1" customWidth="1"/>
    <col min="15" max="15" width="9.7109375" style="10" bestFit="1" customWidth="1"/>
    <col min="16" max="16384" width="9.140625" style="10"/>
  </cols>
  <sheetData>
    <row r="1" spans="1:15" s="2" customFormat="1" x14ac:dyDescent="0.2">
      <c r="A1" s="2" t="s">
        <v>69</v>
      </c>
      <c r="C1" s="2" t="s">
        <v>68</v>
      </c>
      <c r="O1" s="2" t="s">
        <v>70</v>
      </c>
    </row>
    <row r="2" spans="1:15" s="1" customFormat="1" x14ac:dyDescent="0.2">
      <c r="A2" s="1" t="s">
        <v>54</v>
      </c>
      <c r="B2" s="1" t="s">
        <v>55</v>
      </c>
      <c r="C2" s="1" t="s">
        <v>64</v>
      </c>
      <c r="D2" s="1" t="s">
        <v>56</v>
      </c>
      <c r="E2" s="1" t="s">
        <v>57</v>
      </c>
      <c r="F2" s="1" t="s">
        <v>58</v>
      </c>
      <c r="G2" s="1" t="s">
        <v>51</v>
      </c>
      <c r="H2" s="1" t="s">
        <v>48</v>
      </c>
      <c r="I2" s="1" t="s">
        <v>59</v>
      </c>
      <c r="J2" s="1" t="s">
        <v>60</v>
      </c>
      <c r="K2" s="1" t="s">
        <v>61</v>
      </c>
      <c r="L2" s="1" t="s">
        <v>62</v>
      </c>
      <c r="M2" s="1" t="s">
        <v>63</v>
      </c>
      <c r="N2" s="1" t="s">
        <v>65</v>
      </c>
      <c r="O2" s="1" t="s">
        <v>71</v>
      </c>
    </row>
    <row r="3" spans="1:15" s="58" customFormat="1" x14ac:dyDescent="0.2">
      <c r="A3" s="54">
        <v>43435</v>
      </c>
      <c r="B3" s="54">
        <v>43465</v>
      </c>
      <c r="C3" s="55"/>
      <c r="D3" s="55" t="s">
        <v>1683</v>
      </c>
      <c r="E3" s="56"/>
      <c r="F3" s="57"/>
      <c r="G3" s="56"/>
      <c r="H3" s="56" t="s">
        <v>1650</v>
      </c>
      <c r="J3" s="54"/>
      <c r="K3" s="56"/>
      <c r="M3" s="59"/>
      <c r="N3" s="59" t="s">
        <v>1651</v>
      </c>
    </row>
    <row r="4" spans="1:15" x14ac:dyDescent="0.2">
      <c r="L4" s="79"/>
    </row>
    <row r="9" spans="1:15" x14ac:dyDescent="0.2">
      <c r="B9" s="16"/>
    </row>
    <row r="13" spans="1:15" x14ac:dyDescent="0.2">
      <c r="B13" s="16"/>
    </row>
    <row r="19" spans="2:2" x14ac:dyDescent="0.2">
      <c r="B19" s="16"/>
    </row>
    <row r="20" spans="2:2" x14ac:dyDescent="0.2">
      <c r="B20" s="80"/>
    </row>
  </sheetData>
  <phoneticPr fontId="3" type="noConversion"/>
  <hyperlinks>
    <hyperlink ref="N3" r:id="rId1"/>
  </hyperlinks>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60"/>
  <sheetViews>
    <sheetView zoomScaleNormal="100" workbookViewId="0">
      <pane ySplit="2" topLeftCell="A3" activePane="bottomLeft" state="frozen"/>
      <selection pane="bottomLeft" activeCell="N125" sqref="N125"/>
    </sheetView>
  </sheetViews>
  <sheetFormatPr defaultColWidth="8.85546875" defaultRowHeight="12.75" x14ac:dyDescent="0.2"/>
  <cols>
    <col min="1" max="1" width="10.28515625" style="49" customWidth="1"/>
    <col min="2" max="2" width="14.85546875" style="45" customWidth="1"/>
    <col min="3" max="3" width="14.7109375" style="45" customWidth="1"/>
    <col min="4" max="4" width="13.42578125" style="45" hidden="1" customWidth="1"/>
    <col min="5" max="5" width="20.7109375" style="45" hidden="1" customWidth="1"/>
    <col min="6" max="6" width="19.140625" style="45" hidden="1" customWidth="1"/>
    <col min="7" max="7" width="18.7109375" style="45" hidden="1" customWidth="1"/>
    <col min="8" max="8" width="7.140625" style="45" hidden="1" customWidth="1"/>
    <col min="9" max="10" width="11.5703125" style="45" hidden="1" customWidth="1"/>
    <col min="11" max="11" width="6.7109375" style="45" customWidth="1"/>
    <col min="12" max="13" width="11.5703125" style="44" customWidth="1"/>
    <col min="14" max="14" width="15.85546875" style="45" customWidth="1"/>
    <col min="15" max="16" width="11.5703125" style="44" customWidth="1"/>
    <col min="17" max="17" width="11.5703125" style="45" customWidth="1"/>
    <col min="18" max="19" width="11.5703125" style="44" customWidth="1"/>
    <col min="20" max="20" width="11.5703125" style="45" customWidth="1"/>
    <col min="21" max="22" width="11.5703125" style="44" customWidth="1"/>
    <col min="23" max="23" width="11.5703125" style="45" customWidth="1"/>
    <col min="24" max="25" width="11.5703125" style="44" customWidth="1"/>
    <col min="26" max="26" width="11.5703125" style="45" customWidth="1"/>
    <col min="27" max="28" width="11.5703125" style="44" customWidth="1"/>
    <col min="29" max="29" width="11.5703125" style="45" customWidth="1"/>
    <col min="30" max="31" width="11.5703125" style="44" customWidth="1"/>
    <col min="32" max="32" width="11.5703125" style="45" customWidth="1"/>
    <col min="33" max="34" width="11.5703125" style="44" customWidth="1"/>
    <col min="35" max="260" width="11.5703125" style="45" customWidth="1"/>
    <col min="261" max="16384" width="8.85546875" style="45"/>
  </cols>
  <sheetData>
    <row r="1" spans="1:43" x14ac:dyDescent="0.2">
      <c r="M1" s="51" t="s">
        <v>116</v>
      </c>
      <c r="N1" s="52"/>
      <c r="O1" s="51"/>
      <c r="P1" s="51" t="s">
        <v>49</v>
      </c>
      <c r="Q1" s="52"/>
      <c r="R1" s="51"/>
      <c r="S1" s="51" t="s">
        <v>50</v>
      </c>
    </row>
    <row r="2" spans="1:43" s="40" customFormat="1" ht="27.6" customHeight="1" x14ac:dyDescent="0.2">
      <c r="A2" s="37" t="s">
        <v>198</v>
      </c>
      <c r="B2" s="38" t="s">
        <v>117</v>
      </c>
      <c r="C2" s="38" t="s">
        <v>116</v>
      </c>
      <c r="D2" s="38" t="s">
        <v>199</v>
      </c>
      <c r="E2" s="38" t="s">
        <v>200</v>
      </c>
      <c r="F2" s="38" t="s">
        <v>201</v>
      </c>
      <c r="G2" s="38" t="s">
        <v>202</v>
      </c>
      <c r="H2" s="38" t="s">
        <v>203</v>
      </c>
      <c r="I2" s="38" t="s">
        <v>204</v>
      </c>
      <c r="J2" s="38" t="s">
        <v>205</v>
      </c>
      <c r="K2" s="38" t="s">
        <v>203</v>
      </c>
      <c r="L2" s="39" t="s">
        <v>204</v>
      </c>
      <c r="M2" s="39" t="s">
        <v>205</v>
      </c>
      <c r="N2" s="38" t="s">
        <v>203</v>
      </c>
      <c r="O2" s="39" t="s">
        <v>204</v>
      </c>
      <c r="P2" s="39" t="s">
        <v>205</v>
      </c>
      <c r="Q2" s="38" t="s">
        <v>203</v>
      </c>
      <c r="R2" s="39" t="s">
        <v>204</v>
      </c>
      <c r="S2" s="39" t="s">
        <v>205</v>
      </c>
      <c r="T2" s="38" t="s">
        <v>203</v>
      </c>
      <c r="U2" s="39" t="s">
        <v>204</v>
      </c>
      <c r="V2" s="39" t="s">
        <v>205</v>
      </c>
      <c r="W2" s="38" t="s">
        <v>203</v>
      </c>
      <c r="X2" s="39" t="s">
        <v>204</v>
      </c>
      <c r="Y2" s="39" t="s">
        <v>205</v>
      </c>
      <c r="Z2" s="38" t="s">
        <v>203</v>
      </c>
      <c r="AA2" s="39" t="s">
        <v>204</v>
      </c>
      <c r="AB2" s="39" t="s">
        <v>205</v>
      </c>
      <c r="AC2" s="38" t="s">
        <v>203</v>
      </c>
      <c r="AD2" s="39" t="s">
        <v>204</v>
      </c>
      <c r="AE2" s="39" t="s">
        <v>205</v>
      </c>
      <c r="AF2" s="38" t="s">
        <v>203</v>
      </c>
      <c r="AG2" s="39" t="s">
        <v>204</v>
      </c>
      <c r="AH2" s="39" t="s">
        <v>205</v>
      </c>
      <c r="AI2" s="38" t="s">
        <v>203</v>
      </c>
      <c r="AJ2" s="39" t="s">
        <v>204</v>
      </c>
      <c r="AK2" s="39" t="s">
        <v>205</v>
      </c>
      <c r="AL2" s="38" t="s">
        <v>203</v>
      </c>
      <c r="AM2" s="39" t="s">
        <v>204</v>
      </c>
      <c r="AN2" s="39" t="s">
        <v>205</v>
      </c>
      <c r="AO2" s="38" t="s">
        <v>203</v>
      </c>
      <c r="AP2" s="39" t="s">
        <v>204</v>
      </c>
      <c r="AQ2" s="39" t="s">
        <v>205</v>
      </c>
    </row>
    <row r="3" spans="1:43" ht="14.1" customHeight="1" x14ac:dyDescent="0.2">
      <c r="A3" s="41" t="s">
        <v>110</v>
      </c>
      <c r="B3" s="42" t="s">
        <v>206</v>
      </c>
      <c r="C3" s="42" t="s">
        <v>206</v>
      </c>
      <c r="D3" s="42" t="s">
        <v>207</v>
      </c>
      <c r="E3" s="42"/>
      <c r="F3" s="42"/>
      <c r="G3" s="42"/>
      <c r="H3" s="42" t="s">
        <v>48</v>
      </c>
      <c r="I3" s="43">
        <v>2.9</v>
      </c>
      <c r="J3" s="43">
        <v>3.33</v>
      </c>
      <c r="K3" s="42" t="s">
        <v>51</v>
      </c>
      <c r="L3" s="44">
        <v>3.65</v>
      </c>
      <c r="M3" s="44">
        <v>0</v>
      </c>
      <c r="N3" s="42" t="s">
        <v>208</v>
      </c>
      <c r="O3" s="44">
        <v>4</v>
      </c>
      <c r="P3" s="44">
        <v>0</v>
      </c>
      <c r="Q3" s="42" t="s">
        <v>49</v>
      </c>
      <c r="R3" s="44">
        <v>1</v>
      </c>
      <c r="S3" s="44">
        <v>3.33</v>
      </c>
      <c r="T3" s="42" t="s">
        <v>50</v>
      </c>
      <c r="U3" s="44">
        <v>0.1</v>
      </c>
      <c r="V3" s="44">
        <v>3.33</v>
      </c>
    </row>
    <row r="4" spans="1:43" ht="14.1" customHeight="1" x14ac:dyDescent="0.2">
      <c r="A4" s="41" t="s">
        <v>209</v>
      </c>
      <c r="B4" s="42" t="s">
        <v>210</v>
      </c>
      <c r="C4" s="42" t="s">
        <v>211</v>
      </c>
      <c r="E4" s="42"/>
      <c r="F4" s="46" t="s">
        <v>212</v>
      </c>
      <c r="G4" s="42"/>
      <c r="H4" s="42" t="s">
        <v>48</v>
      </c>
      <c r="I4" s="43">
        <v>2.9</v>
      </c>
      <c r="J4" s="43">
        <v>3.33</v>
      </c>
      <c r="K4" s="45" t="s">
        <v>116</v>
      </c>
      <c r="L4" s="43">
        <v>1</v>
      </c>
      <c r="M4" s="43">
        <v>3.33</v>
      </c>
    </row>
    <row r="5" spans="1:43" ht="14.1" customHeight="1" x14ac:dyDescent="0.2">
      <c r="A5" s="41" t="s">
        <v>213</v>
      </c>
      <c r="B5" s="42" t="s">
        <v>214</v>
      </c>
      <c r="C5" s="42" t="s">
        <v>211</v>
      </c>
      <c r="D5" s="42"/>
      <c r="E5" s="42"/>
      <c r="F5" s="46" t="s">
        <v>212</v>
      </c>
      <c r="G5" s="42"/>
      <c r="H5" s="42" t="s">
        <v>48</v>
      </c>
      <c r="I5" s="43">
        <v>2.9</v>
      </c>
      <c r="J5" s="43">
        <v>3.33</v>
      </c>
      <c r="K5" s="45" t="s">
        <v>116</v>
      </c>
      <c r="L5" s="43">
        <v>1</v>
      </c>
      <c r="M5" s="43">
        <v>3.33</v>
      </c>
    </row>
    <row r="6" spans="1:43" ht="14.1" customHeight="1" x14ac:dyDescent="0.2">
      <c r="A6" s="41" t="s">
        <v>215</v>
      </c>
      <c r="B6" s="42" t="s">
        <v>216</v>
      </c>
      <c r="C6" s="42" t="s">
        <v>211</v>
      </c>
      <c r="D6" s="42"/>
      <c r="E6" s="42"/>
      <c r="F6" s="46" t="s">
        <v>212</v>
      </c>
      <c r="G6" s="42"/>
      <c r="H6" s="42" t="s">
        <v>48</v>
      </c>
      <c r="I6" s="43">
        <v>2.9</v>
      </c>
      <c r="J6" s="43">
        <v>3.33</v>
      </c>
      <c r="K6" s="45" t="s">
        <v>116</v>
      </c>
      <c r="L6" s="43">
        <v>1</v>
      </c>
      <c r="M6" s="43">
        <v>3.33</v>
      </c>
    </row>
    <row r="7" spans="1:43" ht="14.1" customHeight="1" x14ac:dyDescent="0.2">
      <c r="A7" s="41" t="s">
        <v>217</v>
      </c>
      <c r="B7" s="42" t="s">
        <v>218</v>
      </c>
      <c r="C7" s="42" t="s">
        <v>211</v>
      </c>
      <c r="D7" s="42"/>
      <c r="E7" s="42"/>
      <c r="F7" s="46" t="s">
        <v>212</v>
      </c>
      <c r="G7" s="42"/>
      <c r="H7" s="42" t="s">
        <v>48</v>
      </c>
      <c r="I7" s="43">
        <v>2.9</v>
      </c>
      <c r="J7" s="43">
        <v>3.33</v>
      </c>
      <c r="K7" s="45" t="s">
        <v>116</v>
      </c>
      <c r="L7" s="43">
        <v>1</v>
      </c>
      <c r="M7" s="43">
        <v>3.33</v>
      </c>
    </row>
    <row r="8" spans="1:43" ht="14.1" customHeight="1" x14ac:dyDescent="0.2">
      <c r="A8" s="41" t="s">
        <v>219</v>
      </c>
      <c r="B8" s="42" t="s">
        <v>220</v>
      </c>
      <c r="C8" s="42" t="s">
        <v>211</v>
      </c>
      <c r="D8" s="42"/>
      <c r="E8" s="42"/>
      <c r="F8" s="46" t="s">
        <v>212</v>
      </c>
      <c r="G8" s="42"/>
      <c r="H8" s="42" t="s">
        <v>48</v>
      </c>
      <c r="I8" s="43">
        <v>2.9</v>
      </c>
      <c r="J8" s="43">
        <v>3.33</v>
      </c>
      <c r="K8" s="45" t="s">
        <v>116</v>
      </c>
      <c r="L8" s="43">
        <v>1</v>
      </c>
      <c r="M8" s="43">
        <v>3.33</v>
      </c>
    </row>
    <row r="9" spans="1:43" ht="14.1" customHeight="1" x14ac:dyDescent="0.2">
      <c r="A9" s="41" t="s">
        <v>221</v>
      </c>
      <c r="B9" s="42" t="s">
        <v>211</v>
      </c>
      <c r="C9" s="42" t="s">
        <v>211</v>
      </c>
      <c r="D9" s="42" t="s">
        <v>207</v>
      </c>
      <c r="E9" s="42"/>
      <c r="F9" s="46" t="s">
        <v>212</v>
      </c>
      <c r="G9" s="42"/>
      <c r="H9" s="42" t="s">
        <v>48</v>
      </c>
      <c r="I9" s="43">
        <v>2.9</v>
      </c>
      <c r="J9" s="43">
        <v>3.33</v>
      </c>
      <c r="K9" s="45" t="s">
        <v>116</v>
      </c>
      <c r="L9" s="43">
        <v>1</v>
      </c>
      <c r="M9" s="43">
        <v>3.33</v>
      </c>
      <c r="N9" s="42" t="s">
        <v>51</v>
      </c>
      <c r="O9" s="43">
        <v>3.7</v>
      </c>
      <c r="P9" s="44">
        <v>0</v>
      </c>
    </row>
    <row r="10" spans="1:43" ht="14.1" customHeight="1" x14ac:dyDescent="0.2">
      <c r="A10" s="41" t="s">
        <v>222</v>
      </c>
      <c r="B10" s="42" t="s">
        <v>223</v>
      </c>
      <c r="C10" s="42" t="s">
        <v>211</v>
      </c>
      <c r="D10" s="42"/>
      <c r="E10" s="42"/>
      <c r="F10" s="46" t="s">
        <v>212</v>
      </c>
      <c r="G10" s="42"/>
      <c r="H10" s="42" t="s">
        <v>48</v>
      </c>
      <c r="I10" s="43">
        <v>2.9</v>
      </c>
      <c r="J10" s="43">
        <v>3.33</v>
      </c>
      <c r="K10" s="45" t="s">
        <v>116</v>
      </c>
      <c r="L10" s="43">
        <v>1</v>
      </c>
      <c r="M10" s="43">
        <v>3.33</v>
      </c>
    </row>
    <row r="11" spans="1:43" ht="14.1" customHeight="1" x14ac:dyDescent="0.2">
      <c r="A11" s="41" t="s">
        <v>224</v>
      </c>
      <c r="B11" s="42" t="s">
        <v>225</v>
      </c>
      <c r="C11" s="42" t="s">
        <v>211</v>
      </c>
      <c r="D11" s="42"/>
      <c r="E11" s="42"/>
      <c r="F11" s="46" t="s">
        <v>212</v>
      </c>
      <c r="G11" s="42"/>
      <c r="H11" s="42" t="s">
        <v>48</v>
      </c>
      <c r="I11" s="43">
        <v>2.9</v>
      </c>
      <c r="J11" s="43">
        <v>3.33</v>
      </c>
      <c r="K11" s="45" t="s">
        <v>116</v>
      </c>
      <c r="L11" s="43">
        <v>1</v>
      </c>
      <c r="M11" s="43">
        <v>3.33</v>
      </c>
    </row>
    <row r="12" spans="1:43" ht="14.1" customHeight="1" x14ac:dyDescent="0.2">
      <c r="A12" s="41" t="s">
        <v>226</v>
      </c>
      <c r="B12" s="42" t="s">
        <v>227</v>
      </c>
      <c r="C12" s="42" t="s">
        <v>211</v>
      </c>
      <c r="D12" s="42"/>
      <c r="E12" s="42"/>
      <c r="F12" s="46" t="s">
        <v>212</v>
      </c>
      <c r="G12" s="42"/>
      <c r="H12" s="42" t="s">
        <v>48</v>
      </c>
      <c r="I12" s="43">
        <v>2.9</v>
      </c>
      <c r="J12" s="43">
        <v>3.33</v>
      </c>
      <c r="K12" s="45" t="s">
        <v>116</v>
      </c>
      <c r="L12" s="43">
        <v>1</v>
      </c>
      <c r="M12" s="43">
        <v>3.33</v>
      </c>
    </row>
    <row r="13" spans="1:43" ht="14.1" customHeight="1" x14ac:dyDescent="0.2">
      <c r="A13" s="41" t="s">
        <v>228</v>
      </c>
      <c r="B13" s="42" t="s">
        <v>229</v>
      </c>
      <c r="C13" s="42" t="s">
        <v>211</v>
      </c>
      <c r="D13" s="42"/>
      <c r="E13" s="42"/>
      <c r="F13" s="46" t="s">
        <v>212</v>
      </c>
      <c r="G13" s="42"/>
      <c r="H13" s="42" t="s">
        <v>48</v>
      </c>
      <c r="I13" s="43">
        <v>2.9</v>
      </c>
      <c r="J13" s="43">
        <v>3.33</v>
      </c>
      <c r="K13" s="45" t="s">
        <v>116</v>
      </c>
      <c r="L13" s="43">
        <v>1</v>
      </c>
      <c r="M13" s="43">
        <v>3.33</v>
      </c>
    </row>
    <row r="14" spans="1:43" ht="14.1" customHeight="1" x14ac:dyDescent="0.2">
      <c r="A14" s="41" t="s">
        <v>230</v>
      </c>
      <c r="B14" s="42" t="s">
        <v>231</v>
      </c>
      <c r="C14" s="42" t="s">
        <v>211</v>
      </c>
      <c r="D14" s="42"/>
      <c r="E14" s="42"/>
      <c r="F14" s="46" t="s">
        <v>212</v>
      </c>
      <c r="G14" s="42"/>
      <c r="H14" s="42" t="s">
        <v>48</v>
      </c>
      <c r="I14" s="43">
        <v>2.9</v>
      </c>
      <c r="J14" s="43">
        <v>3.33</v>
      </c>
      <c r="K14" s="45" t="s">
        <v>116</v>
      </c>
      <c r="L14" s="43">
        <v>1</v>
      </c>
      <c r="M14" s="43">
        <v>3.33</v>
      </c>
    </row>
    <row r="15" spans="1:43" ht="14.1" customHeight="1" x14ac:dyDescent="0.2">
      <c r="A15" s="41" t="s">
        <v>232</v>
      </c>
      <c r="B15" s="42" t="s">
        <v>233</v>
      </c>
      <c r="C15" s="42" t="s">
        <v>211</v>
      </c>
      <c r="D15" s="42"/>
      <c r="E15" s="42"/>
      <c r="F15" s="46" t="s">
        <v>212</v>
      </c>
      <c r="G15" s="42"/>
      <c r="H15" s="42" t="s">
        <v>48</v>
      </c>
      <c r="I15" s="43">
        <v>2.9</v>
      </c>
      <c r="J15" s="43">
        <v>3.33</v>
      </c>
      <c r="K15" s="45" t="s">
        <v>116</v>
      </c>
      <c r="L15" s="43">
        <v>1</v>
      </c>
      <c r="M15" s="43">
        <v>3.33</v>
      </c>
    </row>
    <row r="16" spans="1:43" ht="14.1" customHeight="1" x14ac:dyDescent="0.2">
      <c r="A16" s="41" t="s">
        <v>234</v>
      </c>
      <c r="B16" s="42" t="s">
        <v>235</v>
      </c>
      <c r="C16" s="42" t="s">
        <v>211</v>
      </c>
      <c r="D16" s="42"/>
      <c r="E16" s="42"/>
      <c r="F16" s="46" t="s">
        <v>212</v>
      </c>
      <c r="G16" s="42"/>
      <c r="H16" s="42" t="s">
        <v>48</v>
      </c>
      <c r="I16" s="43">
        <v>2.9</v>
      </c>
      <c r="J16" s="43">
        <v>3.33</v>
      </c>
      <c r="K16" s="45" t="s">
        <v>116</v>
      </c>
      <c r="L16" s="43">
        <v>1</v>
      </c>
      <c r="M16" s="43">
        <v>3.33</v>
      </c>
    </row>
    <row r="17" spans="1:16" ht="14.1" customHeight="1" x14ac:dyDescent="0.2">
      <c r="A17" s="41" t="s">
        <v>236</v>
      </c>
      <c r="B17" s="42" t="s">
        <v>237</v>
      </c>
      <c r="C17" s="42" t="s">
        <v>238</v>
      </c>
      <c r="D17" s="42"/>
      <c r="E17" s="42"/>
      <c r="F17" s="42"/>
      <c r="G17" s="42"/>
      <c r="H17" s="42" t="s">
        <v>48</v>
      </c>
      <c r="I17" s="43">
        <v>2.9</v>
      </c>
      <c r="J17" s="43">
        <v>3.33</v>
      </c>
      <c r="K17" s="42" t="s">
        <v>51</v>
      </c>
      <c r="L17" s="43">
        <v>3</v>
      </c>
      <c r="M17" s="44">
        <v>0</v>
      </c>
      <c r="O17" s="43"/>
      <c r="P17" s="43"/>
    </row>
    <row r="18" spans="1:16" ht="14.1" customHeight="1" x14ac:dyDescent="0.2">
      <c r="A18" s="41" t="s">
        <v>239</v>
      </c>
      <c r="B18" s="42" t="s">
        <v>240</v>
      </c>
      <c r="C18" s="42" t="s">
        <v>238</v>
      </c>
      <c r="D18" s="42"/>
      <c r="E18" s="42"/>
      <c r="F18" s="42"/>
      <c r="G18" s="42"/>
      <c r="H18" s="42" t="s">
        <v>48</v>
      </c>
      <c r="I18" s="43">
        <v>2.9</v>
      </c>
      <c r="J18" s="43">
        <v>3.33</v>
      </c>
      <c r="K18" s="42" t="s">
        <v>51</v>
      </c>
      <c r="L18" s="44">
        <v>3</v>
      </c>
      <c r="M18" s="44">
        <v>3.33</v>
      </c>
      <c r="O18" s="43"/>
      <c r="P18" s="43"/>
    </row>
    <row r="19" spans="1:16" ht="14.1" customHeight="1" x14ac:dyDescent="0.2">
      <c r="A19" s="41" t="s">
        <v>241</v>
      </c>
      <c r="B19" s="42" t="s">
        <v>242</v>
      </c>
      <c r="C19" s="42" t="s">
        <v>238</v>
      </c>
      <c r="D19" s="42"/>
      <c r="E19" s="42"/>
      <c r="F19" s="42"/>
      <c r="G19" s="42"/>
      <c r="H19" s="42" t="s">
        <v>48</v>
      </c>
      <c r="I19" s="43">
        <v>2.9</v>
      </c>
      <c r="J19" s="43">
        <v>3.33</v>
      </c>
      <c r="O19" s="43"/>
      <c r="P19" s="43"/>
    </row>
    <row r="20" spans="1:16" ht="14.1" customHeight="1" x14ac:dyDescent="0.2">
      <c r="A20" s="41" t="s">
        <v>243</v>
      </c>
      <c r="B20" s="42" t="s">
        <v>244</v>
      </c>
      <c r="C20" s="42" t="s">
        <v>238</v>
      </c>
      <c r="D20" s="42"/>
      <c r="E20" s="42"/>
      <c r="F20" s="42"/>
      <c r="G20" s="42"/>
      <c r="H20" s="42" t="s">
        <v>48</v>
      </c>
      <c r="I20" s="43">
        <v>2.9</v>
      </c>
      <c r="J20" s="43">
        <v>3.33</v>
      </c>
      <c r="O20" s="43"/>
      <c r="P20" s="43"/>
    </row>
    <row r="21" spans="1:16" ht="14.1" customHeight="1" x14ac:dyDescent="0.2">
      <c r="A21" s="41" t="s">
        <v>245</v>
      </c>
      <c r="B21" s="42" t="s">
        <v>246</v>
      </c>
      <c r="C21" s="42" t="s">
        <v>238</v>
      </c>
      <c r="D21" s="42"/>
      <c r="E21" s="42"/>
      <c r="F21" s="42"/>
      <c r="G21" s="42"/>
      <c r="H21" s="42" t="s">
        <v>48</v>
      </c>
      <c r="I21" s="43">
        <v>2.9</v>
      </c>
      <c r="J21" s="43">
        <v>3.33</v>
      </c>
      <c r="O21" s="43"/>
      <c r="P21" s="43"/>
    </row>
    <row r="22" spans="1:16" ht="14.1" customHeight="1" x14ac:dyDescent="0.2">
      <c r="A22" s="41" t="s">
        <v>247</v>
      </c>
      <c r="B22" s="42" t="s">
        <v>248</v>
      </c>
      <c r="C22" s="42" t="s">
        <v>238</v>
      </c>
      <c r="D22" s="42" t="s">
        <v>207</v>
      </c>
      <c r="E22" s="42"/>
      <c r="F22" s="42"/>
      <c r="G22" s="42"/>
      <c r="H22" s="42" t="s">
        <v>48</v>
      </c>
      <c r="I22" s="43">
        <v>2.9</v>
      </c>
      <c r="J22" s="43">
        <v>3.33</v>
      </c>
      <c r="K22" s="42" t="s">
        <v>51</v>
      </c>
      <c r="L22" s="44">
        <v>3</v>
      </c>
      <c r="M22" s="44">
        <v>3.33</v>
      </c>
      <c r="O22" s="43"/>
      <c r="P22" s="43"/>
    </row>
    <row r="23" spans="1:16" ht="14.1" customHeight="1" x14ac:dyDescent="0.2">
      <c r="A23" s="41" t="s">
        <v>249</v>
      </c>
      <c r="B23" s="42" t="s">
        <v>250</v>
      </c>
      <c r="C23" s="42" t="s">
        <v>238</v>
      </c>
      <c r="D23" s="42"/>
      <c r="E23" s="42"/>
      <c r="F23" s="42"/>
      <c r="G23" s="42"/>
      <c r="H23" s="42" t="s">
        <v>48</v>
      </c>
      <c r="I23" s="43">
        <v>2.9</v>
      </c>
      <c r="J23" s="43">
        <v>3.33</v>
      </c>
      <c r="K23" s="42" t="s">
        <v>51</v>
      </c>
      <c r="L23" s="43">
        <v>3</v>
      </c>
      <c r="M23" s="43">
        <v>3.33</v>
      </c>
      <c r="O23" s="43"/>
      <c r="P23" s="43"/>
    </row>
    <row r="24" spans="1:16" ht="14.1" customHeight="1" x14ac:dyDescent="0.2">
      <c r="A24" s="41" t="s">
        <v>251</v>
      </c>
      <c r="B24" s="42" t="s">
        <v>252</v>
      </c>
      <c r="C24" s="42" t="s">
        <v>238</v>
      </c>
      <c r="D24" s="42"/>
      <c r="E24" s="45" t="s">
        <v>253</v>
      </c>
      <c r="F24" s="42"/>
      <c r="G24" s="42"/>
      <c r="H24" s="42" t="s">
        <v>48</v>
      </c>
      <c r="I24" s="43">
        <v>2.9</v>
      </c>
      <c r="J24" s="43">
        <v>3.33</v>
      </c>
      <c r="K24" s="42" t="s">
        <v>51</v>
      </c>
      <c r="L24" s="43">
        <v>3.5</v>
      </c>
      <c r="M24" s="43">
        <v>3.33</v>
      </c>
      <c r="O24" s="43"/>
      <c r="P24" s="43"/>
    </row>
    <row r="25" spans="1:16" ht="14.1" customHeight="1" x14ac:dyDescent="0.2">
      <c r="A25" s="41" t="s">
        <v>254</v>
      </c>
      <c r="B25" s="42" t="s">
        <v>255</v>
      </c>
      <c r="C25" s="42" t="s">
        <v>238</v>
      </c>
      <c r="D25" s="42" t="s">
        <v>207</v>
      </c>
      <c r="E25" s="42"/>
      <c r="F25" s="42"/>
      <c r="G25" s="42"/>
      <c r="H25" s="42" t="s">
        <v>48</v>
      </c>
      <c r="I25" s="43">
        <v>2.9</v>
      </c>
      <c r="J25" s="43">
        <v>3.33</v>
      </c>
      <c r="K25" s="42" t="s">
        <v>51</v>
      </c>
      <c r="L25" s="43">
        <v>3.5</v>
      </c>
      <c r="M25" s="43">
        <v>3.33</v>
      </c>
      <c r="O25" s="43"/>
      <c r="P25" s="43"/>
    </row>
    <row r="26" spans="1:16" ht="14.1" customHeight="1" x14ac:dyDescent="0.2">
      <c r="A26" s="41" t="s">
        <v>256</v>
      </c>
      <c r="B26" s="42" t="s">
        <v>257</v>
      </c>
      <c r="C26" s="42" t="s">
        <v>238</v>
      </c>
      <c r="D26" s="42"/>
      <c r="E26" s="45" t="s">
        <v>258</v>
      </c>
      <c r="F26" s="42"/>
      <c r="G26" s="42"/>
      <c r="H26" s="42" t="s">
        <v>48</v>
      </c>
      <c r="I26" s="43">
        <v>2.9</v>
      </c>
      <c r="J26" s="43">
        <v>3.33</v>
      </c>
      <c r="K26" s="42" t="s">
        <v>51</v>
      </c>
      <c r="L26" s="43">
        <v>3.6</v>
      </c>
      <c r="M26" s="43">
        <v>0</v>
      </c>
      <c r="O26" s="43"/>
      <c r="P26" s="43"/>
    </row>
    <row r="27" spans="1:16" ht="14.1" customHeight="1" x14ac:dyDescent="0.2">
      <c r="A27" s="41" t="s">
        <v>259</v>
      </c>
      <c r="B27" s="42" t="s">
        <v>260</v>
      </c>
      <c r="C27" s="42" t="s">
        <v>238</v>
      </c>
      <c r="D27" s="42"/>
      <c r="E27" s="42"/>
      <c r="F27" s="42"/>
      <c r="G27" s="42"/>
      <c r="H27" s="42" t="s">
        <v>48</v>
      </c>
      <c r="I27" s="43">
        <v>2.9</v>
      </c>
      <c r="J27" s="43">
        <v>3.33</v>
      </c>
      <c r="K27" s="42" t="s">
        <v>51</v>
      </c>
      <c r="L27" s="43">
        <v>4</v>
      </c>
      <c r="M27" s="43">
        <v>3.33</v>
      </c>
      <c r="O27" s="43"/>
      <c r="P27" s="43"/>
    </row>
    <row r="28" spans="1:16" ht="14.1" customHeight="1" x14ac:dyDescent="0.2">
      <c r="A28" s="41" t="s">
        <v>261</v>
      </c>
      <c r="B28" s="42" t="s">
        <v>262</v>
      </c>
      <c r="C28" s="42" t="s">
        <v>238</v>
      </c>
      <c r="D28" s="42"/>
      <c r="E28" s="46" t="s">
        <v>212</v>
      </c>
      <c r="F28" s="42"/>
      <c r="G28" s="42"/>
      <c r="H28" s="42" t="s">
        <v>48</v>
      </c>
      <c r="I28" s="43">
        <v>2.9</v>
      </c>
      <c r="J28" s="43">
        <v>3.33</v>
      </c>
      <c r="K28" s="42" t="s">
        <v>51</v>
      </c>
      <c r="L28" s="43">
        <v>2.5</v>
      </c>
      <c r="M28" s="43">
        <v>3.33</v>
      </c>
      <c r="O28" s="43"/>
      <c r="P28" s="43"/>
    </row>
    <row r="29" spans="1:16" ht="14.1" customHeight="1" x14ac:dyDescent="0.2">
      <c r="A29" s="41" t="s">
        <v>263</v>
      </c>
      <c r="B29" s="42" t="s">
        <v>264</v>
      </c>
      <c r="C29" s="42" t="s">
        <v>238</v>
      </c>
      <c r="D29" s="42"/>
      <c r="E29" s="42"/>
      <c r="F29" s="42"/>
      <c r="G29" s="42"/>
      <c r="H29" s="42" t="s">
        <v>48</v>
      </c>
      <c r="I29" s="43">
        <v>2.9</v>
      </c>
      <c r="J29" s="43">
        <v>3.33</v>
      </c>
      <c r="O29" s="43"/>
      <c r="P29" s="43"/>
    </row>
    <row r="30" spans="1:16" ht="14.1" customHeight="1" x14ac:dyDescent="0.2">
      <c r="A30" s="41" t="s">
        <v>265</v>
      </c>
      <c r="B30" s="42" t="s">
        <v>266</v>
      </c>
      <c r="C30" s="42" t="s">
        <v>238</v>
      </c>
      <c r="D30" s="42"/>
      <c r="E30" s="42"/>
      <c r="F30" s="42"/>
      <c r="G30" s="42"/>
      <c r="H30" s="42" t="s">
        <v>48</v>
      </c>
      <c r="I30" s="43">
        <v>2.9</v>
      </c>
      <c r="J30" s="43">
        <v>3.33</v>
      </c>
      <c r="K30" s="42" t="s">
        <v>51</v>
      </c>
      <c r="L30" s="43">
        <v>3</v>
      </c>
      <c r="M30" s="43">
        <v>3.33</v>
      </c>
      <c r="O30" s="43"/>
      <c r="P30" s="43"/>
    </row>
    <row r="31" spans="1:16" ht="14.1" customHeight="1" x14ac:dyDescent="0.2">
      <c r="A31" s="41" t="s">
        <v>267</v>
      </c>
      <c r="B31" s="42" t="s">
        <v>268</v>
      </c>
      <c r="C31" s="42" t="s">
        <v>238</v>
      </c>
      <c r="D31" s="42"/>
      <c r="E31" s="42"/>
      <c r="F31" s="42"/>
      <c r="G31" s="42"/>
      <c r="H31" s="42" t="s">
        <v>48</v>
      </c>
      <c r="I31" s="43">
        <v>2.9</v>
      </c>
      <c r="J31" s="43">
        <v>3.33</v>
      </c>
      <c r="K31" s="42" t="s">
        <v>51</v>
      </c>
      <c r="L31" s="43">
        <v>4</v>
      </c>
      <c r="M31" s="43">
        <v>3</v>
      </c>
      <c r="O31" s="43"/>
      <c r="P31" s="43"/>
    </row>
    <row r="32" spans="1:16" ht="14.1" customHeight="1" x14ac:dyDescent="0.2">
      <c r="A32" s="41" t="s">
        <v>269</v>
      </c>
      <c r="B32" s="42" t="s">
        <v>270</v>
      </c>
      <c r="C32" s="42" t="s">
        <v>238</v>
      </c>
      <c r="D32" s="42"/>
      <c r="E32" s="42"/>
      <c r="F32" s="42"/>
      <c r="G32" s="42"/>
      <c r="H32" s="42" t="s">
        <v>48</v>
      </c>
      <c r="I32" s="43">
        <v>2.9</v>
      </c>
      <c r="J32" s="43">
        <v>3.33</v>
      </c>
      <c r="O32" s="43"/>
      <c r="P32" s="43"/>
    </row>
    <row r="33" spans="1:16" ht="14.1" customHeight="1" x14ac:dyDescent="0.2">
      <c r="A33" s="41" t="s">
        <v>271</v>
      </c>
      <c r="B33" s="42" t="s">
        <v>272</v>
      </c>
      <c r="C33" s="42" t="s">
        <v>238</v>
      </c>
      <c r="D33" s="42" t="s">
        <v>207</v>
      </c>
      <c r="E33" s="42"/>
      <c r="F33" s="42"/>
      <c r="G33" s="42"/>
      <c r="H33" s="42" t="s">
        <v>48</v>
      </c>
      <c r="I33" s="43">
        <v>2.9</v>
      </c>
      <c r="J33" s="43">
        <v>3.33</v>
      </c>
      <c r="K33" s="42" t="s">
        <v>51</v>
      </c>
      <c r="L33" s="43">
        <v>4.1100000000000003</v>
      </c>
      <c r="M33" s="43">
        <v>0</v>
      </c>
      <c r="O33" s="43"/>
      <c r="P33" s="43"/>
    </row>
    <row r="34" spans="1:16" ht="14.1" customHeight="1" x14ac:dyDescent="0.2">
      <c r="A34" s="41" t="s">
        <v>273</v>
      </c>
      <c r="B34" s="42" t="s">
        <v>274</v>
      </c>
      <c r="C34" s="42" t="s">
        <v>238</v>
      </c>
      <c r="D34" s="42"/>
      <c r="E34" s="42"/>
      <c r="F34" s="42"/>
      <c r="G34" s="42"/>
      <c r="H34" s="42" t="s">
        <v>48</v>
      </c>
      <c r="I34" s="43">
        <v>2.9</v>
      </c>
      <c r="J34" s="43">
        <v>3.33</v>
      </c>
      <c r="O34" s="43"/>
      <c r="P34" s="43"/>
    </row>
    <row r="35" spans="1:16" ht="14.1" customHeight="1" x14ac:dyDescent="0.2">
      <c r="A35" s="41" t="s">
        <v>275</v>
      </c>
      <c r="B35" s="42" t="s">
        <v>276</v>
      </c>
      <c r="C35" s="42" t="s">
        <v>238</v>
      </c>
      <c r="D35" s="42"/>
      <c r="E35" s="42"/>
      <c r="F35" s="42"/>
      <c r="G35" s="42"/>
      <c r="H35" s="42" t="s">
        <v>48</v>
      </c>
      <c r="I35" s="43">
        <v>2.9</v>
      </c>
      <c r="J35" s="43">
        <v>3.33</v>
      </c>
      <c r="O35" s="43"/>
      <c r="P35" s="43"/>
    </row>
    <row r="36" spans="1:16" ht="14.1" customHeight="1" x14ac:dyDescent="0.2">
      <c r="A36" s="41" t="s">
        <v>277</v>
      </c>
      <c r="B36" s="42" t="s">
        <v>278</v>
      </c>
      <c r="C36" s="42" t="s">
        <v>238</v>
      </c>
      <c r="D36" s="42"/>
      <c r="E36" s="42" t="s">
        <v>279</v>
      </c>
      <c r="F36" s="42"/>
      <c r="G36" s="42"/>
      <c r="H36" s="42" t="s">
        <v>48</v>
      </c>
      <c r="I36" s="43">
        <v>2.9</v>
      </c>
      <c r="J36" s="43">
        <v>3.33</v>
      </c>
      <c r="K36" s="42" t="s">
        <v>51</v>
      </c>
      <c r="L36" s="43">
        <v>4</v>
      </c>
      <c r="M36" s="43">
        <v>3.33</v>
      </c>
      <c r="O36" s="43"/>
      <c r="P36" s="43"/>
    </row>
    <row r="37" spans="1:16" ht="14.1" customHeight="1" x14ac:dyDescent="0.2">
      <c r="A37" s="41" t="s">
        <v>280</v>
      </c>
      <c r="B37" s="42" t="s">
        <v>281</v>
      </c>
      <c r="C37" s="42" t="s">
        <v>238</v>
      </c>
      <c r="D37" s="42"/>
      <c r="E37" s="42"/>
      <c r="F37" s="42"/>
      <c r="G37" s="42"/>
      <c r="H37" s="42" t="s">
        <v>48</v>
      </c>
      <c r="I37" s="43">
        <v>2.9</v>
      </c>
      <c r="J37" s="43">
        <v>3.33</v>
      </c>
      <c r="O37" s="43"/>
      <c r="P37" s="43"/>
    </row>
    <row r="38" spans="1:16" ht="14.1" customHeight="1" x14ac:dyDescent="0.2">
      <c r="A38" s="41" t="s">
        <v>282</v>
      </c>
      <c r="B38" s="42" t="s">
        <v>283</v>
      </c>
      <c r="C38" s="42" t="s">
        <v>238</v>
      </c>
      <c r="D38" s="42" t="s">
        <v>284</v>
      </c>
      <c r="E38" s="42"/>
      <c r="F38" s="42"/>
      <c r="G38" s="42"/>
      <c r="H38" s="42" t="s">
        <v>48</v>
      </c>
      <c r="I38" s="43">
        <v>2.9</v>
      </c>
      <c r="J38" s="43">
        <v>3.33</v>
      </c>
      <c r="K38" s="42" t="s">
        <v>51</v>
      </c>
      <c r="L38" s="43">
        <v>3</v>
      </c>
      <c r="M38" s="43">
        <v>3.33</v>
      </c>
      <c r="O38" s="43"/>
      <c r="P38" s="43"/>
    </row>
    <row r="39" spans="1:16" ht="14.1" customHeight="1" x14ac:dyDescent="0.2">
      <c r="A39" s="41" t="s">
        <v>285</v>
      </c>
      <c r="B39" s="42" t="s">
        <v>286</v>
      </c>
      <c r="C39" s="42" t="s">
        <v>238</v>
      </c>
      <c r="D39" s="42"/>
      <c r="E39" s="42" t="s">
        <v>279</v>
      </c>
      <c r="F39" s="42"/>
      <c r="G39" s="42"/>
      <c r="H39" s="42" t="s">
        <v>48</v>
      </c>
      <c r="I39" s="43">
        <v>2.9</v>
      </c>
      <c r="J39" s="43">
        <v>3.33</v>
      </c>
      <c r="K39" s="42" t="s">
        <v>51</v>
      </c>
      <c r="L39" s="43">
        <v>3</v>
      </c>
      <c r="M39" s="43">
        <v>3.33</v>
      </c>
      <c r="O39" s="43"/>
      <c r="P39" s="43"/>
    </row>
    <row r="40" spans="1:16" ht="14.1" customHeight="1" x14ac:dyDescent="0.2">
      <c r="A40" s="41" t="s">
        <v>287</v>
      </c>
      <c r="B40" s="42" t="s">
        <v>288</v>
      </c>
      <c r="C40" s="42" t="s">
        <v>238</v>
      </c>
      <c r="D40" s="42"/>
      <c r="E40" s="42"/>
      <c r="F40" s="42"/>
      <c r="G40" s="42"/>
      <c r="H40" s="42" t="s">
        <v>48</v>
      </c>
      <c r="I40" s="43">
        <v>2.9</v>
      </c>
      <c r="J40" s="43">
        <v>3.33</v>
      </c>
      <c r="O40" s="43"/>
      <c r="P40" s="43"/>
    </row>
    <row r="41" spans="1:16" ht="14.1" customHeight="1" x14ac:dyDescent="0.2">
      <c r="A41" s="41" t="s">
        <v>289</v>
      </c>
      <c r="B41" s="42" t="s">
        <v>290</v>
      </c>
      <c r="C41" s="42" t="s">
        <v>238</v>
      </c>
      <c r="D41" s="42"/>
      <c r="E41" s="42"/>
      <c r="F41" s="42"/>
      <c r="G41" s="42"/>
      <c r="H41" s="42" t="s">
        <v>48</v>
      </c>
      <c r="I41" s="43">
        <v>2.9</v>
      </c>
      <c r="J41" s="43">
        <v>3.33</v>
      </c>
      <c r="K41" s="42" t="s">
        <v>51</v>
      </c>
      <c r="L41" s="43">
        <v>3.6</v>
      </c>
      <c r="M41" s="43">
        <v>3.33</v>
      </c>
      <c r="O41" s="43"/>
      <c r="P41" s="43"/>
    </row>
    <row r="42" spans="1:16" ht="14.1" customHeight="1" x14ac:dyDescent="0.2">
      <c r="A42" s="41" t="s">
        <v>291</v>
      </c>
      <c r="B42" s="42" t="s">
        <v>292</v>
      </c>
      <c r="C42" s="42" t="s">
        <v>238</v>
      </c>
      <c r="D42" s="42"/>
      <c r="E42" s="45" t="s">
        <v>253</v>
      </c>
      <c r="F42" s="42"/>
      <c r="G42" s="42"/>
      <c r="H42" s="42" t="s">
        <v>48</v>
      </c>
      <c r="I42" s="43">
        <v>2.9</v>
      </c>
      <c r="J42" s="43">
        <v>3.33</v>
      </c>
      <c r="K42" s="42" t="s">
        <v>51</v>
      </c>
      <c r="L42" s="43">
        <v>3.5</v>
      </c>
      <c r="M42" s="43">
        <v>3.33</v>
      </c>
      <c r="N42" s="45" t="s">
        <v>49</v>
      </c>
      <c r="O42" s="43">
        <v>1</v>
      </c>
      <c r="P42" s="43">
        <v>3.33</v>
      </c>
    </row>
    <row r="43" spans="1:16" ht="14.1" customHeight="1" x14ac:dyDescent="0.2">
      <c r="A43" s="41" t="s">
        <v>293</v>
      </c>
      <c r="B43" s="42" t="s">
        <v>294</v>
      </c>
      <c r="C43" s="42" t="s">
        <v>238</v>
      </c>
      <c r="D43" s="42"/>
      <c r="E43" s="42"/>
      <c r="F43" s="42"/>
      <c r="G43" s="42"/>
      <c r="H43" s="42" t="s">
        <v>48</v>
      </c>
      <c r="I43" s="43">
        <v>2.9</v>
      </c>
      <c r="J43" s="43">
        <v>3.33</v>
      </c>
      <c r="K43" s="42" t="s">
        <v>51</v>
      </c>
      <c r="L43" s="43">
        <v>3.5</v>
      </c>
      <c r="M43" s="43">
        <v>3.33</v>
      </c>
      <c r="O43" s="43"/>
      <c r="P43" s="43"/>
    </row>
    <row r="44" spans="1:16" ht="14.1" customHeight="1" x14ac:dyDescent="0.2">
      <c r="A44" s="41" t="s">
        <v>295</v>
      </c>
      <c r="B44" s="42" t="s">
        <v>296</v>
      </c>
      <c r="C44" s="42" t="s">
        <v>238</v>
      </c>
      <c r="D44" s="42"/>
      <c r="E44" s="42"/>
      <c r="F44" s="42"/>
      <c r="G44" s="42"/>
      <c r="H44" s="42" t="s">
        <v>48</v>
      </c>
      <c r="I44" s="43">
        <v>2.9</v>
      </c>
      <c r="J44" s="43">
        <v>3.33</v>
      </c>
      <c r="O44" s="43"/>
      <c r="P44" s="43"/>
    </row>
    <row r="45" spans="1:16" ht="14.1" customHeight="1" x14ac:dyDescent="0.2">
      <c r="A45" s="41" t="s">
        <v>297</v>
      </c>
      <c r="B45" s="42" t="s">
        <v>298</v>
      </c>
      <c r="C45" s="42" t="s">
        <v>238</v>
      </c>
      <c r="D45" s="42"/>
      <c r="E45" s="42"/>
      <c r="F45" s="42"/>
      <c r="G45" s="42"/>
      <c r="H45" s="42" t="s">
        <v>48</v>
      </c>
      <c r="I45" s="43">
        <v>2.9</v>
      </c>
      <c r="J45" s="43">
        <v>3.33</v>
      </c>
      <c r="O45" s="43"/>
      <c r="P45" s="43"/>
    </row>
    <row r="46" spans="1:16" ht="14.1" customHeight="1" x14ac:dyDescent="0.2">
      <c r="A46" s="41" t="s">
        <v>299</v>
      </c>
      <c r="B46" s="42" t="s">
        <v>300</v>
      </c>
      <c r="C46" s="42" t="s">
        <v>238</v>
      </c>
      <c r="D46" s="42"/>
      <c r="E46" s="46" t="s">
        <v>212</v>
      </c>
      <c r="F46" s="42"/>
      <c r="G46" s="42"/>
      <c r="H46" s="42" t="s">
        <v>48</v>
      </c>
      <c r="I46" s="43">
        <v>2.9</v>
      </c>
      <c r="J46" s="43">
        <v>3.33</v>
      </c>
      <c r="K46" s="42" t="s">
        <v>51</v>
      </c>
      <c r="L46" s="43">
        <v>2</v>
      </c>
      <c r="M46" s="43">
        <v>0</v>
      </c>
      <c r="O46" s="43"/>
      <c r="P46" s="43"/>
    </row>
    <row r="47" spans="1:16" ht="13.15" customHeight="1" x14ac:dyDescent="0.2">
      <c r="A47" s="41" t="s">
        <v>301</v>
      </c>
      <c r="B47" s="42" t="s">
        <v>302</v>
      </c>
      <c r="C47" s="42" t="s">
        <v>238</v>
      </c>
      <c r="D47" s="42"/>
      <c r="E47" s="42"/>
      <c r="F47" s="42"/>
      <c r="G47" s="42"/>
      <c r="H47" s="42" t="s">
        <v>48</v>
      </c>
      <c r="I47" s="43">
        <v>2.9</v>
      </c>
      <c r="J47" s="43">
        <v>3.33</v>
      </c>
      <c r="K47" s="42" t="s">
        <v>51</v>
      </c>
      <c r="L47" s="43">
        <v>2.5</v>
      </c>
      <c r="M47" s="43">
        <v>3.33</v>
      </c>
      <c r="O47" s="43"/>
      <c r="P47" s="43"/>
    </row>
    <row r="48" spans="1:16" ht="14.1" customHeight="1" x14ac:dyDescent="0.2">
      <c r="A48" s="41" t="s">
        <v>303</v>
      </c>
      <c r="B48" s="42" t="s">
        <v>304</v>
      </c>
      <c r="C48" s="42" t="s">
        <v>238</v>
      </c>
      <c r="D48" s="42"/>
      <c r="E48" s="42"/>
      <c r="F48" s="42"/>
      <c r="G48" s="42"/>
      <c r="H48" s="42" t="s">
        <v>48</v>
      </c>
      <c r="I48" s="43">
        <v>2.9</v>
      </c>
      <c r="J48" s="43">
        <v>3.33</v>
      </c>
      <c r="O48" s="43"/>
      <c r="P48" s="43"/>
    </row>
    <row r="49" spans="1:22" ht="14.1" customHeight="1" x14ac:dyDescent="0.2">
      <c r="A49" s="41" t="s">
        <v>305</v>
      </c>
      <c r="B49" s="42" t="s">
        <v>306</v>
      </c>
      <c r="C49" s="42" t="s">
        <v>238</v>
      </c>
      <c r="D49" s="42"/>
      <c r="E49" s="42"/>
      <c r="F49" s="42"/>
      <c r="G49" s="42"/>
      <c r="H49" s="42" t="s">
        <v>48</v>
      </c>
      <c r="I49" s="43">
        <v>2.9</v>
      </c>
      <c r="J49" s="43">
        <v>3.33</v>
      </c>
      <c r="K49" s="42" t="s">
        <v>51</v>
      </c>
      <c r="L49" s="43">
        <v>2</v>
      </c>
      <c r="M49" s="43">
        <v>0</v>
      </c>
      <c r="O49" s="43"/>
      <c r="P49" s="43"/>
    </row>
    <row r="50" spans="1:22" ht="14.1" customHeight="1" x14ac:dyDescent="0.2">
      <c r="A50" s="41" t="s">
        <v>307</v>
      </c>
      <c r="B50" s="42" t="s">
        <v>308</v>
      </c>
      <c r="C50" s="42" t="s">
        <v>238</v>
      </c>
      <c r="D50" s="42"/>
      <c r="E50" s="46" t="s">
        <v>309</v>
      </c>
      <c r="F50" s="42"/>
      <c r="G50" s="42"/>
      <c r="H50" s="42" t="s">
        <v>48</v>
      </c>
      <c r="I50" s="43">
        <v>2.9</v>
      </c>
      <c r="J50" s="43">
        <v>3.33</v>
      </c>
      <c r="K50" s="42" t="s">
        <v>51</v>
      </c>
      <c r="L50" s="43">
        <v>2</v>
      </c>
      <c r="M50" s="43">
        <v>3.33</v>
      </c>
      <c r="O50" s="43"/>
      <c r="P50" s="43"/>
    </row>
    <row r="51" spans="1:22" ht="14.1" customHeight="1" x14ac:dyDescent="0.2">
      <c r="A51" s="41" t="s">
        <v>310</v>
      </c>
      <c r="B51" s="42" t="s">
        <v>311</v>
      </c>
      <c r="C51" s="42" t="s">
        <v>238</v>
      </c>
      <c r="D51" s="42"/>
      <c r="E51" s="42"/>
      <c r="F51" s="42"/>
      <c r="G51" s="42"/>
      <c r="H51" s="42" t="s">
        <v>48</v>
      </c>
      <c r="I51" s="43">
        <v>2.9</v>
      </c>
      <c r="J51" s="43">
        <v>3.33</v>
      </c>
      <c r="K51" s="42" t="s">
        <v>51</v>
      </c>
      <c r="L51" s="43">
        <v>3</v>
      </c>
      <c r="M51" s="43">
        <v>3.33</v>
      </c>
      <c r="O51" s="43"/>
      <c r="P51" s="43"/>
    </row>
    <row r="52" spans="1:22" ht="14.1" customHeight="1" x14ac:dyDescent="0.2">
      <c r="A52" s="41" t="s">
        <v>312</v>
      </c>
      <c r="B52" s="42" t="s">
        <v>313</v>
      </c>
      <c r="C52" s="42" t="s">
        <v>238</v>
      </c>
      <c r="D52" s="42"/>
      <c r="E52" s="42"/>
      <c r="F52" s="42"/>
      <c r="G52" s="42"/>
      <c r="H52" s="42" t="s">
        <v>48</v>
      </c>
      <c r="I52" s="43">
        <v>2.9</v>
      </c>
      <c r="J52" s="43">
        <v>3.33</v>
      </c>
      <c r="O52" s="43"/>
      <c r="P52" s="43"/>
    </row>
    <row r="53" spans="1:22" ht="14.1" customHeight="1" x14ac:dyDescent="0.2">
      <c r="A53" s="41" t="s">
        <v>314</v>
      </c>
      <c r="B53" s="42" t="s">
        <v>315</v>
      </c>
      <c r="C53" s="42" t="s">
        <v>238</v>
      </c>
      <c r="D53" s="42"/>
      <c r="E53" s="42" t="s">
        <v>316</v>
      </c>
      <c r="F53" s="42"/>
      <c r="G53" s="42"/>
      <c r="H53" s="42" t="s">
        <v>48</v>
      </c>
      <c r="I53" s="43">
        <v>2.9</v>
      </c>
      <c r="J53" s="43">
        <v>3.33</v>
      </c>
      <c r="K53" s="42" t="s">
        <v>51</v>
      </c>
      <c r="L53" s="43">
        <v>3</v>
      </c>
      <c r="M53" s="43">
        <v>3.33</v>
      </c>
      <c r="O53" s="43"/>
      <c r="P53" s="43"/>
    </row>
    <row r="54" spans="1:22" ht="14.1" customHeight="1" x14ac:dyDescent="0.2">
      <c r="A54" s="41" t="s">
        <v>317</v>
      </c>
      <c r="B54" s="42" t="s">
        <v>318</v>
      </c>
      <c r="C54" s="42" t="s">
        <v>238</v>
      </c>
      <c r="D54" s="42"/>
      <c r="E54" s="42"/>
      <c r="F54" s="42"/>
      <c r="G54" s="42"/>
      <c r="H54" s="42" t="s">
        <v>48</v>
      </c>
      <c r="I54" s="43">
        <v>2.9</v>
      </c>
      <c r="J54" s="43">
        <v>3.33</v>
      </c>
      <c r="O54" s="43"/>
      <c r="P54" s="43"/>
    </row>
    <row r="55" spans="1:22" ht="14.1" customHeight="1" x14ac:dyDescent="0.2">
      <c r="A55" s="41" t="s">
        <v>319</v>
      </c>
      <c r="B55" s="42" t="s">
        <v>320</v>
      </c>
      <c r="C55" s="42" t="s">
        <v>238</v>
      </c>
      <c r="D55" s="42"/>
      <c r="E55" s="42"/>
      <c r="F55" s="42"/>
      <c r="G55" s="42"/>
      <c r="H55" s="42" t="s">
        <v>48</v>
      </c>
      <c r="I55" s="43">
        <v>2.9</v>
      </c>
      <c r="J55" s="43">
        <v>3.33</v>
      </c>
      <c r="O55" s="43"/>
      <c r="P55" s="43"/>
    </row>
    <row r="56" spans="1:22" ht="14.1" customHeight="1" x14ac:dyDescent="0.2">
      <c r="A56" s="41" t="s">
        <v>321</v>
      </c>
      <c r="B56" s="42" t="s">
        <v>322</v>
      </c>
      <c r="C56" s="42" t="s">
        <v>238</v>
      </c>
      <c r="D56" s="42"/>
      <c r="E56" s="42"/>
      <c r="F56" s="42"/>
      <c r="G56" s="42"/>
      <c r="H56" s="42" t="s">
        <v>48</v>
      </c>
      <c r="I56" s="43">
        <v>2.9</v>
      </c>
      <c r="J56" s="43">
        <v>3.33</v>
      </c>
      <c r="O56" s="43"/>
      <c r="P56" s="43"/>
    </row>
    <row r="57" spans="1:22" ht="14.1" customHeight="1" x14ac:dyDescent="0.2">
      <c r="A57" s="41" t="s">
        <v>323</v>
      </c>
      <c r="B57" s="42" t="s">
        <v>324</v>
      </c>
      <c r="C57" s="42" t="s">
        <v>238</v>
      </c>
      <c r="D57" s="42" t="s">
        <v>207</v>
      </c>
      <c r="E57" s="42"/>
      <c r="F57" s="42"/>
      <c r="G57" s="42"/>
      <c r="H57" s="42" t="s">
        <v>48</v>
      </c>
      <c r="I57" s="43">
        <v>2.9</v>
      </c>
      <c r="J57" s="43">
        <v>3.33</v>
      </c>
      <c r="K57" s="42" t="s">
        <v>51</v>
      </c>
      <c r="L57" s="43">
        <v>3.95</v>
      </c>
      <c r="M57" s="43">
        <v>2.33</v>
      </c>
      <c r="O57" s="43"/>
      <c r="P57" s="43"/>
    </row>
    <row r="58" spans="1:22" ht="14.1" customHeight="1" x14ac:dyDescent="0.2">
      <c r="A58" s="41" t="s">
        <v>325</v>
      </c>
      <c r="B58" s="42" t="s">
        <v>326</v>
      </c>
      <c r="C58" s="42" t="s">
        <v>238</v>
      </c>
      <c r="D58" s="42"/>
      <c r="E58" s="42"/>
      <c r="F58" s="42"/>
      <c r="G58" s="42"/>
      <c r="H58" s="42" t="s">
        <v>48</v>
      </c>
      <c r="I58" s="43">
        <v>2.9</v>
      </c>
      <c r="J58" s="43">
        <v>3.33</v>
      </c>
      <c r="K58" s="42" t="s">
        <v>51</v>
      </c>
      <c r="L58" s="43">
        <v>4</v>
      </c>
      <c r="M58" s="43">
        <v>0</v>
      </c>
      <c r="O58" s="43"/>
      <c r="P58" s="43"/>
    </row>
    <row r="59" spans="1:22" ht="14.1" customHeight="1" x14ac:dyDescent="0.2">
      <c r="A59" s="41" t="s">
        <v>327</v>
      </c>
      <c r="B59" s="42" t="s">
        <v>328</v>
      </c>
      <c r="C59" s="42" t="s">
        <v>238</v>
      </c>
      <c r="D59" s="42" t="s">
        <v>207</v>
      </c>
      <c r="E59" s="42"/>
      <c r="F59" s="42"/>
      <c r="G59" s="42"/>
      <c r="H59" s="42" t="s">
        <v>48</v>
      </c>
      <c r="I59" s="43">
        <v>2.9</v>
      </c>
      <c r="J59" s="43">
        <v>3.33</v>
      </c>
      <c r="K59" s="42" t="s">
        <v>51</v>
      </c>
      <c r="L59" s="43">
        <v>3.75</v>
      </c>
      <c r="M59" s="43">
        <v>3.33</v>
      </c>
      <c r="O59" s="43"/>
      <c r="P59" s="43"/>
    </row>
    <row r="60" spans="1:22" ht="14.1" customHeight="1" x14ac:dyDescent="0.2">
      <c r="A60" s="41" t="s">
        <v>329</v>
      </c>
      <c r="B60" s="42" t="s">
        <v>330</v>
      </c>
      <c r="C60" s="42" t="s">
        <v>238</v>
      </c>
      <c r="D60" s="42" t="s">
        <v>207</v>
      </c>
      <c r="E60" s="42"/>
      <c r="F60" s="42"/>
      <c r="G60" s="42"/>
      <c r="H60" s="42" t="s">
        <v>48</v>
      </c>
      <c r="I60" s="43">
        <v>2.9</v>
      </c>
      <c r="J60" s="43">
        <v>3.33</v>
      </c>
      <c r="K60" s="42" t="s">
        <v>51</v>
      </c>
      <c r="L60" s="43">
        <v>4</v>
      </c>
      <c r="M60" s="43">
        <v>1</v>
      </c>
      <c r="N60" s="45" t="s">
        <v>331</v>
      </c>
      <c r="O60" s="43">
        <v>3</v>
      </c>
      <c r="P60" s="43">
        <v>1</v>
      </c>
    </row>
    <row r="61" spans="1:22" ht="14.1" customHeight="1" x14ac:dyDescent="0.2">
      <c r="A61" s="41" t="s">
        <v>332</v>
      </c>
      <c r="B61" s="42" t="s">
        <v>333</v>
      </c>
      <c r="C61" s="42" t="s">
        <v>238</v>
      </c>
      <c r="D61" s="45" t="s">
        <v>258</v>
      </c>
      <c r="E61" s="42"/>
      <c r="F61" s="42"/>
      <c r="G61" s="42"/>
      <c r="H61" s="42" t="s">
        <v>48</v>
      </c>
      <c r="I61" s="43">
        <v>2.9</v>
      </c>
      <c r="J61" s="43">
        <v>3.33</v>
      </c>
      <c r="K61" s="42" t="s">
        <v>51</v>
      </c>
      <c r="L61" s="43">
        <v>2.35</v>
      </c>
      <c r="M61" s="43">
        <v>0</v>
      </c>
      <c r="O61" s="43"/>
      <c r="P61" s="43"/>
    </row>
    <row r="62" spans="1:22" ht="14.1" customHeight="1" x14ac:dyDescent="0.2">
      <c r="A62" s="41" t="s">
        <v>334</v>
      </c>
      <c r="B62" s="42" t="s">
        <v>335</v>
      </c>
      <c r="C62" s="42" t="s">
        <v>238</v>
      </c>
      <c r="D62" s="45" t="s">
        <v>258</v>
      </c>
      <c r="E62" s="42"/>
      <c r="F62" s="42"/>
      <c r="G62" s="42"/>
      <c r="H62" s="42" t="s">
        <v>48</v>
      </c>
      <c r="I62" s="43">
        <v>2.9</v>
      </c>
      <c r="J62" s="43">
        <v>3.33</v>
      </c>
      <c r="K62" s="42" t="s">
        <v>51</v>
      </c>
      <c r="L62" s="43">
        <v>2.1</v>
      </c>
      <c r="M62" s="43">
        <v>0</v>
      </c>
      <c r="O62" s="43"/>
      <c r="P62" s="43"/>
    </row>
    <row r="63" spans="1:22" ht="14.1" customHeight="1" x14ac:dyDescent="0.2">
      <c r="A63" s="41" t="s">
        <v>336</v>
      </c>
      <c r="B63" s="42" t="s">
        <v>337</v>
      </c>
      <c r="C63" s="42" t="s">
        <v>238</v>
      </c>
      <c r="D63" s="42" t="s">
        <v>207</v>
      </c>
      <c r="E63" s="42"/>
      <c r="F63" s="42"/>
      <c r="G63" s="42"/>
      <c r="H63" s="42" t="s">
        <v>48</v>
      </c>
      <c r="I63" s="43">
        <v>2.9</v>
      </c>
      <c r="J63" s="43">
        <v>3.33</v>
      </c>
      <c r="K63" s="42" t="s">
        <v>51</v>
      </c>
      <c r="L63" s="43">
        <v>3.53</v>
      </c>
      <c r="M63" s="43">
        <v>3</v>
      </c>
      <c r="N63" s="45" t="s">
        <v>49</v>
      </c>
      <c r="O63" s="43">
        <v>1</v>
      </c>
      <c r="P63" s="43">
        <v>3.33</v>
      </c>
    </row>
    <row r="64" spans="1:22" ht="14.1" customHeight="1" x14ac:dyDescent="0.2">
      <c r="A64" s="41" t="s">
        <v>338</v>
      </c>
      <c r="B64" s="42" t="s">
        <v>339</v>
      </c>
      <c r="C64" s="42" t="s">
        <v>238</v>
      </c>
      <c r="D64" s="42" t="s">
        <v>207</v>
      </c>
      <c r="E64" s="42"/>
      <c r="F64" s="46"/>
      <c r="G64" s="42"/>
      <c r="H64" s="42" t="s">
        <v>48</v>
      </c>
      <c r="I64" s="43">
        <v>2.9</v>
      </c>
      <c r="J64" s="43">
        <v>3.33</v>
      </c>
      <c r="K64" s="42" t="s">
        <v>51</v>
      </c>
      <c r="L64" s="43">
        <v>3.75</v>
      </c>
      <c r="M64" s="43">
        <v>3.33</v>
      </c>
      <c r="N64" s="45" t="s">
        <v>49</v>
      </c>
      <c r="O64" s="43">
        <v>1</v>
      </c>
      <c r="P64" s="43">
        <v>3.33</v>
      </c>
      <c r="R64" s="45"/>
      <c r="S64" s="45"/>
      <c r="U64" s="43"/>
      <c r="V64" s="43"/>
    </row>
    <row r="65" spans="1:19" ht="14.1" customHeight="1" x14ac:dyDescent="0.2">
      <c r="A65" s="41" t="s">
        <v>99</v>
      </c>
      <c r="B65" s="42" t="s">
        <v>233</v>
      </c>
      <c r="C65" s="42" t="s">
        <v>238</v>
      </c>
      <c r="D65" s="42"/>
      <c r="E65" s="42"/>
      <c r="F65" s="42"/>
      <c r="G65" s="42"/>
      <c r="H65" s="42" t="s">
        <v>48</v>
      </c>
      <c r="I65" s="43">
        <v>2.9</v>
      </c>
      <c r="J65" s="43">
        <v>3.33</v>
      </c>
      <c r="O65" s="43"/>
      <c r="P65" s="43"/>
    </row>
    <row r="66" spans="1:19" ht="14.1" customHeight="1" x14ac:dyDescent="0.2">
      <c r="A66" s="41" t="s">
        <v>340</v>
      </c>
      <c r="B66" s="42" t="s">
        <v>235</v>
      </c>
      <c r="C66" s="42" t="s">
        <v>238</v>
      </c>
      <c r="D66" s="42"/>
      <c r="E66" s="42"/>
      <c r="F66" s="42"/>
      <c r="G66" s="42"/>
      <c r="H66" s="42" t="s">
        <v>48</v>
      </c>
      <c r="I66" s="43">
        <v>2.9</v>
      </c>
      <c r="J66" s="43">
        <v>3.33</v>
      </c>
      <c r="O66" s="43"/>
      <c r="P66" s="43"/>
    </row>
    <row r="67" spans="1:19" ht="14.1" customHeight="1" x14ac:dyDescent="0.2">
      <c r="A67" s="41" t="s">
        <v>341</v>
      </c>
      <c r="B67" s="42" t="s">
        <v>342</v>
      </c>
      <c r="C67" s="42" t="s">
        <v>343</v>
      </c>
      <c r="D67" s="42" t="s">
        <v>207</v>
      </c>
      <c r="E67" s="42"/>
      <c r="F67" s="46" t="s">
        <v>212</v>
      </c>
      <c r="G67" s="42"/>
      <c r="H67" s="42" t="s">
        <v>48</v>
      </c>
      <c r="I67" s="43">
        <v>2.9</v>
      </c>
      <c r="J67" s="43">
        <v>3.33</v>
      </c>
      <c r="K67" s="45" t="s">
        <v>116</v>
      </c>
      <c r="L67" s="43">
        <v>1.23</v>
      </c>
      <c r="M67" s="43">
        <v>0</v>
      </c>
      <c r="N67" s="42" t="s">
        <v>51</v>
      </c>
      <c r="O67" s="43">
        <v>3.12</v>
      </c>
      <c r="P67" s="43">
        <v>0</v>
      </c>
    </row>
    <row r="68" spans="1:19" ht="14.1" customHeight="1" x14ac:dyDescent="0.2">
      <c r="A68" s="41" t="s">
        <v>344</v>
      </c>
      <c r="B68" s="42" t="s">
        <v>345</v>
      </c>
      <c r="C68" s="42" t="s">
        <v>343</v>
      </c>
      <c r="D68" s="42"/>
      <c r="E68" s="42"/>
      <c r="F68" s="46" t="s">
        <v>212</v>
      </c>
      <c r="G68" s="42"/>
      <c r="H68" s="42" t="s">
        <v>48</v>
      </c>
      <c r="I68" s="43">
        <v>2.9</v>
      </c>
      <c r="J68" s="43">
        <v>3.33</v>
      </c>
      <c r="K68" s="45" t="s">
        <v>116</v>
      </c>
      <c r="L68" s="43">
        <v>1.23</v>
      </c>
      <c r="M68" s="43">
        <v>0</v>
      </c>
      <c r="N68" s="45" t="s">
        <v>53</v>
      </c>
      <c r="O68" s="43">
        <v>1</v>
      </c>
      <c r="P68" s="43">
        <v>0</v>
      </c>
    </row>
    <row r="69" spans="1:19" ht="14.1" customHeight="1" x14ac:dyDescent="0.2">
      <c r="A69" s="41" t="s">
        <v>346</v>
      </c>
      <c r="B69" s="42" t="s">
        <v>347</v>
      </c>
      <c r="C69" s="42" t="s">
        <v>343</v>
      </c>
      <c r="D69" s="42"/>
      <c r="E69" s="42"/>
      <c r="F69" s="46" t="s">
        <v>212</v>
      </c>
      <c r="G69" s="42"/>
      <c r="H69" s="42" t="s">
        <v>48</v>
      </c>
      <c r="I69" s="43">
        <v>2.9</v>
      </c>
      <c r="J69" s="43">
        <v>3.33</v>
      </c>
      <c r="K69" s="45" t="s">
        <v>116</v>
      </c>
      <c r="L69" s="43">
        <v>1.23</v>
      </c>
      <c r="M69" s="43">
        <v>0</v>
      </c>
      <c r="N69" s="45" t="s">
        <v>53</v>
      </c>
      <c r="O69" s="43">
        <v>1</v>
      </c>
      <c r="P69" s="43">
        <v>0</v>
      </c>
      <c r="R69" s="43"/>
      <c r="S69" s="43"/>
    </row>
    <row r="70" spans="1:19" ht="14.1" customHeight="1" x14ac:dyDescent="0.2">
      <c r="A70" s="41" t="s">
        <v>348</v>
      </c>
      <c r="B70" s="42" t="s">
        <v>349</v>
      </c>
      <c r="C70" s="42" t="s">
        <v>343</v>
      </c>
      <c r="D70" s="42"/>
      <c r="E70" s="45" t="s">
        <v>212</v>
      </c>
      <c r="F70" s="46" t="s">
        <v>212</v>
      </c>
      <c r="G70" s="42"/>
      <c r="H70" s="42" t="s">
        <v>48</v>
      </c>
      <c r="I70" s="43">
        <v>2.9</v>
      </c>
      <c r="J70" s="43">
        <v>3.33</v>
      </c>
      <c r="K70" s="45" t="s">
        <v>116</v>
      </c>
      <c r="L70" s="43">
        <v>1.23</v>
      </c>
      <c r="M70" s="43">
        <v>0</v>
      </c>
      <c r="N70" s="42" t="s">
        <v>51</v>
      </c>
      <c r="O70" s="43">
        <v>3</v>
      </c>
      <c r="P70" s="43">
        <v>3.33</v>
      </c>
    </row>
    <row r="71" spans="1:19" ht="14.1" customHeight="1" x14ac:dyDescent="0.2">
      <c r="A71" s="41" t="s">
        <v>350</v>
      </c>
      <c r="B71" s="42" t="s">
        <v>351</v>
      </c>
      <c r="C71" s="42" t="s">
        <v>343</v>
      </c>
      <c r="D71" s="42"/>
      <c r="E71" s="42"/>
      <c r="F71" s="46" t="s">
        <v>212</v>
      </c>
      <c r="G71" s="42"/>
      <c r="H71" s="42" t="s">
        <v>48</v>
      </c>
      <c r="I71" s="43">
        <v>2.9</v>
      </c>
      <c r="J71" s="43">
        <v>3.33</v>
      </c>
      <c r="K71" s="45" t="s">
        <v>116</v>
      </c>
      <c r="L71" s="43">
        <v>1.23</v>
      </c>
      <c r="M71" s="43">
        <v>0</v>
      </c>
      <c r="N71" s="45" t="s">
        <v>53</v>
      </c>
      <c r="O71" s="43">
        <v>1</v>
      </c>
      <c r="P71" s="43">
        <v>0</v>
      </c>
    </row>
    <row r="72" spans="1:19" ht="14.1" customHeight="1" x14ac:dyDescent="0.2">
      <c r="A72" s="41" t="s">
        <v>352</v>
      </c>
      <c r="B72" s="42" t="s">
        <v>353</v>
      </c>
      <c r="C72" s="42" t="s">
        <v>343</v>
      </c>
      <c r="D72" s="42"/>
      <c r="E72" s="42"/>
      <c r="F72" s="46" t="s">
        <v>212</v>
      </c>
      <c r="G72" s="42"/>
      <c r="H72" s="42" t="s">
        <v>48</v>
      </c>
      <c r="I72" s="43">
        <v>2.9</v>
      </c>
      <c r="J72" s="43">
        <v>3.33</v>
      </c>
      <c r="K72" s="45" t="s">
        <v>116</v>
      </c>
      <c r="L72" s="43">
        <v>1.23</v>
      </c>
      <c r="M72" s="43">
        <v>0</v>
      </c>
      <c r="N72" s="45" t="s">
        <v>53</v>
      </c>
      <c r="O72" s="43">
        <v>1</v>
      </c>
      <c r="P72" s="43">
        <v>0</v>
      </c>
    </row>
    <row r="73" spans="1:19" ht="14.1" customHeight="1" x14ac:dyDescent="0.2">
      <c r="A73" s="41" t="s">
        <v>354</v>
      </c>
      <c r="B73" s="42" t="s">
        <v>355</v>
      </c>
      <c r="C73" s="42" t="s">
        <v>343</v>
      </c>
      <c r="D73" s="42" t="s">
        <v>207</v>
      </c>
      <c r="E73" s="42"/>
      <c r="F73" s="46" t="s">
        <v>212</v>
      </c>
      <c r="G73" s="42"/>
      <c r="H73" s="42" t="s">
        <v>48</v>
      </c>
      <c r="I73" s="43">
        <v>2.9</v>
      </c>
      <c r="J73" s="43">
        <v>3.33</v>
      </c>
      <c r="K73" s="45" t="s">
        <v>116</v>
      </c>
      <c r="L73" s="43">
        <v>1.23</v>
      </c>
      <c r="M73" s="43">
        <v>0</v>
      </c>
      <c r="N73" s="42" t="s">
        <v>51</v>
      </c>
      <c r="O73" s="43">
        <v>3.12</v>
      </c>
      <c r="P73" s="43">
        <v>0</v>
      </c>
      <c r="Q73" s="45" t="s">
        <v>53</v>
      </c>
      <c r="R73" s="43">
        <v>1</v>
      </c>
      <c r="S73" s="43">
        <v>0</v>
      </c>
    </row>
    <row r="74" spans="1:19" ht="14.1" customHeight="1" x14ac:dyDescent="0.2">
      <c r="A74" s="41" t="s">
        <v>354</v>
      </c>
      <c r="B74" s="42" t="s">
        <v>356</v>
      </c>
      <c r="C74" s="42" t="s">
        <v>343</v>
      </c>
      <c r="D74" s="42"/>
      <c r="E74" s="42"/>
      <c r="F74" s="46" t="s">
        <v>212</v>
      </c>
      <c r="G74" s="42"/>
      <c r="H74" s="42" t="s">
        <v>48</v>
      </c>
      <c r="I74" s="43">
        <v>2.9</v>
      </c>
      <c r="J74" s="43">
        <v>3.33</v>
      </c>
      <c r="K74" s="45" t="s">
        <v>116</v>
      </c>
      <c r="L74" s="43">
        <v>1.23</v>
      </c>
      <c r="M74" s="43">
        <v>0</v>
      </c>
      <c r="N74" s="45" t="s">
        <v>53</v>
      </c>
      <c r="O74" s="43">
        <v>1</v>
      </c>
      <c r="P74" s="43">
        <v>0</v>
      </c>
    </row>
    <row r="75" spans="1:19" ht="14.1" customHeight="1" x14ac:dyDescent="0.2">
      <c r="A75" s="41" t="s">
        <v>357</v>
      </c>
      <c r="B75" s="42" t="s">
        <v>358</v>
      </c>
      <c r="C75" s="42" t="s">
        <v>343</v>
      </c>
      <c r="D75" s="42"/>
      <c r="E75" s="42"/>
      <c r="F75" s="46" t="s">
        <v>212</v>
      </c>
      <c r="G75" s="42"/>
      <c r="H75" s="42" t="s">
        <v>48</v>
      </c>
      <c r="I75" s="43">
        <v>2.9</v>
      </c>
      <c r="J75" s="43">
        <v>3.33</v>
      </c>
      <c r="K75" s="45" t="s">
        <v>116</v>
      </c>
      <c r="L75" s="43">
        <v>1.23</v>
      </c>
      <c r="M75" s="43">
        <v>0</v>
      </c>
      <c r="N75" s="45" t="s">
        <v>53</v>
      </c>
      <c r="O75" s="43">
        <v>1</v>
      </c>
      <c r="P75" s="43">
        <v>0</v>
      </c>
    </row>
    <row r="76" spans="1:19" ht="14.1" customHeight="1" x14ac:dyDescent="0.2">
      <c r="A76" s="41" t="s">
        <v>359</v>
      </c>
      <c r="B76" s="42" t="s">
        <v>360</v>
      </c>
      <c r="C76" s="42" t="s">
        <v>343</v>
      </c>
      <c r="D76" s="42"/>
      <c r="E76" s="42"/>
      <c r="F76" s="46" t="s">
        <v>212</v>
      </c>
      <c r="G76" s="42"/>
      <c r="H76" s="42" t="s">
        <v>48</v>
      </c>
      <c r="I76" s="43">
        <v>2.9</v>
      </c>
      <c r="J76" s="43">
        <v>3.33</v>
      </c>
      <c r="K76" s="45" t="s">
        <v>116</v>
      </c>
      <c r="L76" s="43">
        <v>1.23</v>
      </c>
      <c r="M76" s="43">
        <v>0</v>
      </c>
      <c r="N76" s="45" t="s">
        <v>53</v>
      </c>
      <c r="O76" s="43">
        <v>1</v>
      </c>
      <c r="P76" s="43">
        <v>0</v>
      </c>
    </row>
    <row r="77" spans="1:19" ht="14.1" customHeight="1" x14ac:dyDescent="0.2">
      <c r="A77" s="41" t="s">
        <v>361</v>
      </c>
      <c r="B77" s="42" t="s">
        <v>362</v>
      </c>
      <c r="C77" s="42" t="s">
        <v>343</v>
      </c>
      <c r="D77" s="42"/>
      <c r="E77" s="42"/>
      <c r="F77" s="46" t="s">
        <v>212</v>
      </c>
      <c r="G77" s="42"/>
      <c r="H77" s="42" t="s">
        <v>48</v>
      </c>
      <c r="I77" s="43">
        <v>2.9</v>
      </c>
      <c r="J77" s="43">
        <v>3.33</v>
      </c>
      <c r="K77" s="45" t="s">
        <v>116</v>
      </c>
      <c r="L77" s="43">
        <v>1.23</v>
      </c>
      <c r="M77" s="43">
        <v>0</v>
      </c>
      <c r="N77" s="45" t="s">
        <v>53</v>
      </c>
      <c r="O77" s="43">
        <v>1</v>
      </c>
      <c r="P77" s="43">
        <v>0</v>
      </c>
    </row>
    <row r="78" spans="1:19" ht="14.1" customHeight="1" x14ac:dyDescent="0.2">
      <c r="A78" s="41" t="s">
        <v>363</v>
      </c>
      <c r="B78" s="42" t="s">
        <v>364</v>
      </c>
      <c r="C78" s="42" t="s">
        <v>343</v>
      </c>
      <c r="D78" s="42" t="s">
        <v>284</v>
      </c>
      <c r="E78" s="46" t="s">
        <v>212</v>
      </c>
      <c r="F78" s="46" t="s">
        <v>212</v>
      </c>
      <c r="G78" s="42"/>
      <c r="H78" s="42" t="s">
        <v>48</v>
      </c>
      <c r="I78" s="43">
        <v>2.9</v>
      </c>
      <c r="J78" s="43">
        <v>3.33</v>
      </c>
      <c r="K78" s="45" t="s">
        <v>116</v>
      </c>
      <c r="L78" s="43">
        <v>1.23</v>
      </c>
      <c r="M78" s="43">
        <v>0</v>
      </c>
      <c r="N78" s="42" t="s">
        <v>51</v>
      </c>
      <c r="O78" s="43">
        <v>3.75</v>
      </c>
      <c r="P78" s="43">
        <v>0</v>
      </c>
    </row>
    <row r="79" spans="1:19" ht="14.1" customHeight="1" x14ac:dyDescent="0.2">
      <c r="A79" s="41" t="s">
        <v>365</v>
      </c>
      <c r="B79" s="42" t="s">
        <v>366</v>
      </c>
      <c r="C79" s="42" t="s">
        <v>343</v>
      </c>
      <c r="D79" s="42"/>
      <c r="E79" s="42"/>
      <c r="F79" s="46" t="s">
        <v>212</v>
      </c>
      <c r="G79" s="42"/>
      <c r="H79" s="42" t="s">
        <v>48</v>
      </c>
      <c r="I79" s="43">
        <v>2.9</v>
      </c>
      <c r="J79" s="43">
        <v>3.33</v>
      </c>
      <c r="K79" s="45" t="s">
        <v>116</v>
      </c>
      <c r="L79" s="43">
        <v>1.23</v>
      </c>
      <c r="M79" s="43">
        <v>0</v>
      </c>
      <c r="N79" s="42" t="s">
        <v>51</v>
      </c>
      <c r="O79" s="43">
        <v>3</v>
      </c>
      <c r="P79" s="43">
        <v>2</v>
      </c>
      <c r="Q79" s="45" t="s">
        <v>53</v>
      </c>
      <c r="R79" s="43">
        <v>1</v>
      </c>
      <c r="S79" s="43">
        <v>0</v>
      </c>
    </row>
    <row r="80" spans="1:19" ht="14.1" customHeight="1" x14ac:dyDescent="0.2">
      <c r="A80" s="41" t="s">
        <v>367</v>
      </c>
      <c r="B80" s="42" t="s">
        <v>368</v>
      </c>
      <c r="C80" s="42" t="s">
        <v>343</v>
      </c>
      <c r="D80" s="42"/>
      <c r="E80" s="42"/>
      <c r="F80" s="46" t="s">
        <v>212</v>
      </c>
      <c r="G80" s="42"/>
      <c r="H80" s="42" t="s">
        <v>48</v>
      </c>
      <c r="I80" s="43">
        <v>2.9</v>
      </c>
      <c r="J80" s="43">
        <v>3.33</v>
      </c>
      <c r="K80" s="45" t="s">
        <v>116</v>
      </c>
      <c r="L80" s="43">
        <v>1.23</v>
      </c>
      <c r="M80" s="43">
        <v>0</v>
      </c>
      <c r="N80" s="45" t="s">
        <v>53</v>
      </c>
      <c r="O80" s="43">
        <v>1</v>
      </c>
      <c r="P80" s="43">
        <v>0</v>
      </c>
    </row>
    <row r="81" spans="1:19" ht="14.1" customHeight="1" x14ac:dyDescent="0.2">
      <c r="A81" s="41" t="s">
        <v>108</v>
      </c>
      <c r="B81" s="42" t="s">
        <v>369</v>
      </c>
      <c r="C81" s="42" t="s">
        <v>343</v>
      </c>
      <c r="D81" s="42" t="s">
        <v>284</v>
      </c>
      <c r="E81" s="42"/>
      <c r="F81" s="46" t="s">
        <v>212</v>
      </c>
      <c r="G81" s="42"/>
      <c r="H81" s="42" t="s">
        <v>48</v>
      </c>
      <c r="I81" s="43">
        <v>2.9</v>
      </c>
      <c r="J81" s="43">
        <v>3.33</v>
      </c>
      <c r="K81" s="45" t="s">
        <v>116</v>
      </c>
      <c r="L81" s="43">
        <v>1.23</v>
      </c>
      <c r="M81" s="43">
        <v>0</v>
      </c>
      <c r="N81" s="42" t="s">
        <v>51</v>
      </c>
      <c r="O81" s="43">
        <v>3.9</v>
      </c>
      <c r="P81" s="43">
        <v>0</v>
      </c>
      <c r="Q81" s="45" t="s">
        <v>53</v>
      </c>
      <c r="R81" s="43">
        <v>1</v>
      </c>
      <c r="S81" s="43">
        <v>0</v>
      </c>
    </row>
    <row r="82" spans="1:19" ht="14.1" customHeight="1" x14ac:dyDescent="0.2">
      <c r="A82" s="41" t="s">
        <v>370</v>
      </c>
      <c r="B82" s="42" t="s">
        <v>371</v>
      </c>
      <c r="C82" s="42" t="s">
        <v>343</v>
      </c>
      <c r="D82" s="42"/>
      <c r="E82" s="46" t="s">
        <v>212</v>
      </c>
      <c r="F82" s="46" t="s">
        <v>212</v>
      </c>
      <c r="G82" s="42"/>
      <c r="H82" s="42" t="s">
        <v>48</v>
      </c>
      <c r="I82" s="43">
        <v>2.9</v>
      </c>
      <c r="J82" s="43">
        <v>3.33</v>
      </c>
      <c r="K82" s="45" t="s">
        <v>116</v>
      </c>
      <c r="L82" s="43">
        <v>1.23</v>
      </c>
      <c r="M82" s="43">
        <v>0</v>
      </c>
      <c r="N82" s="42" t="s">
        <v>51</v>
      </c>
      <c r="O82" s="43">
        <v>3</v>
      </c>
      <c r="P82" s="43">
        <v>3.33</v>
      </c>
    </row>
    <row r="83" spans="1:19" ht="14.1" customHeight="1" x14ac:dyDescent="0.2">
      <c r="A83" s="41" t="s">
        <v>372</v>
      </c>
      <c r="B83" s="42" t="s">
        <v>373</v>
      </c>
      <c r="C83" s="42" t="s">
        <v>343</v>
      </c>
      <c r="D83" s="42"/>
      <c r="E83" s="46" t="s">
        <v>212</v>
      </c>
      <c r="F83" s="46" t="s">
        <v>212</v>
      </c>
      <c r="G83" s="42"/>
      <c r="H83" s="42" t="s">
        <v>48</v>
      </c>
      <c r="I83" s="43">
        <v>2.9</v>
      </c>
      <c r="J83" s="43">
        <v>3.33</v>
      </c>
      <c r="K83" s="45" t="s">
        <v>116</v>
      </c>
      <c r="L83" s="43">
        <v>1.23</v>
      </c>
      <c r="M83" s="43">
        <v>0</v>
      </c>
      <c r="N83" s="42" t="s">
        <v>51</v>
      </c>
      <c r="O83" s="43">
        <v>3</v>
      </c>
      <c r="P83" s="43">
        <v>3.33</v>
      </c>
      <c r="R83" s="43"/>
      <c r="S83" s="43"/>
    </row>
    <row r="84" spans="1:19" ht="14.1" customHeight="1" x14ac:dyDescent="0.2">
      <c r="A84" s="41" t="s">
        <v>374</v>
      </c>
      <c r="B84" s="42" t="s">
        <v>375</v>
      </c>
      <c r="C84" s="42" t="s">
        <v>343</v>
      </c>
      <c r="D84" s="42"/>
      <c r="E84" s="42" t="s">
        <v>279</v>
      </c>
      <c r="F84" s="46" t="s">
        <v>212</v>
      </c>
      <c r="G84" s="42"/>
      <c r="H84" s="42" t="s">
        <v>48</v>
      </c>
      <c r="I84" s="43">
        <v>2.9</v>
      </c>
      <c r="J84" s="43">
        <v>3.33</v>
      </c>
      <c r="K84" s="45" t="s">
        <v>116</v>
      </c>
      <c r="L84" s="43">
        <v>1.23</v>
      </c>
      <c r="M84" s="43">
        <v>0</v>
      </c>
      <c r="N84" s="42" t="s">
        <v>51</v>
      </c>
      <c r="O84" s="43">
        <v>3</v>
      </c>
      <c r="P84" s="43">
        <v>3.33</v>
      </c>
      <c r="R84" s="43"/>
      <c r="S84" s="43"/>
    </row>
    <row r="85" spans="1:19" ht="14.1" customHeight="1" x14ac:dyDescent="0.2">
      <c r="A85" s="41" t="s">
        <v>376</v>
      </c>
      <c r="B85" s="42" t="s">
        <v>377</v>
      </c>
      <c r="C85" s="42" t="s">
        <v>343</v>
      </c>
      <c r="D85" s="42"/>
      <c r="E85" s="42"/>
      <c r="F85" s="46" t="s">
        <v>212</v>
      </c>
      <c r="G85" s="42"/>
      <c r="H85" s="42" t="s">
        <v>48</v>
      </c>
      <c r="I85" s="43">
        <v>2.9</v>
      </c>
      <c r="J85" s="43">
        <v>3.33</v>
      </c>
      <c r="K85" s="45" t="s">
        <v>116</v>
      </c>
      <c r="L85" s="43">
        <v>1.23</v>
      </c>
      <c r="M85" s="43">
        <v>0</v>
      </c>
      <c r="N85" s="45" t="s">
        <v>53</v>
      </c>
      <c r="O85" s="43">
        <v>1</v>
      </c>
      <c r="P85" s="43">
        <v>0</v>
      </c>
    </row>
    <row r="86" spans="1:19" ht="14.1" customHeight="1" x14ac:dyDescent="0.2">
      <c r="A86" s="41" t="s">
        <v>378</v>
      </c>
      <c r="B86" s="42" t="s">
        <v>379</v>
      </c>
      <c r="C86" s="42" t="s">
        <v>343</v>
      </c>
      <c r="D86" s="42"/>
      <c r="E86" s="42"/>
      <c r="F86" s="46" t="s">
        <v>212</v>
      </c>
      <c r="G86" s="42"/>
      <c r="H86" s="42" t="s">
        <v>48</v>
      </c>
      <c r="I86" s="43">
        <v>2.9</v>
      </c>
      <c r="J86" s="43">
        <v>3.33</v>
      </c>
      <c r="K86" s="45" t="s">
        <v>116</v>
      </c>
      <c r="L86" s="43">
        <v>1.23</v>
      </c>
      <c r="M86" s="43">
        <v>0</v>
      </c>
      <c r="N86" s="45" t="s">
        <v>53</v>
      </c>
      <c r="O86" s="43">
        <v>1</v>
      </c>
      <c r="P86" s="43">
        <v>0</v>
      </c>
    </row>
    <row r="87" spans="1:19" ht="14.1" customHeight="1" x14ac:dyDescent="0.2">
      <c r="A87" s="41" t="s">
        <v>380</v>
      </c>
      <c r="B87" s="42" t="s">
        <v>381</v>
      </c>
      <c r="C87" s="42" t="s">
        <v>343</v>
      </c>
      <c r="D87" s="42"/>
      <c r="E87" s="42"/>
      <c r="F87" s="46" t="s">
        <v>212</v>
      </c>
      <c r="G87" s="42"/>
      <c r="H87" s="42" t="s">
        <v>48</v>
      </c>
      <c r="I87" s="43">
        <v>2.9</v>
      </c>
      <c r="J87" s="43">
        <v>3.33</v>
      </c>
      <c r="K87" s="45" t="s">
        <v>116</v>
      </c>
      <c r="L87" s="43">
        <v>1.23</v>
      </c>
      <c r="M87" s="43">
        <v>0</v>
      </c>
      <c r="N87" s="45" t="s">
        <v>53</v>
      </c>
      <c r="O87" s="43">
        <v>1</v>
      </c>
      <c r="P87" s="43">
        <v>0</v>
      </c>
    </row>
    <row r="88" spans="1:19" ht="14.1" customHeight="1" x14ac:dyDescent="0.2">
      <c r="A88" s="41" t="s">
        <v>382</v>
      </c>
      <c r="B88" s="42" t="s">
        <v>383</v>
      </c>
      <c r="C88" s="42" t="s">
        <v>343</v>
      </c>
      <c r="D88" s="42"/>
      <c r="E88" s="42"/>
      <c r="F88" s="46" t="s">
        <v>212</v>
      </c>
      <c r="G88" s="42"/>
      <c r="H88" s="42" t="s">
        <v>48</v>
      </c>
      <c r="I88" s="43">
        <v>2.9</v>
      </c>
      <c r="J88" s="43">
        <v>3.33</v>
      </c>
      <c r="K88" s="45" t="s">
        <v>116</v>
      </c>
      <c r="L88" s="43">
        <v>1.23</v>
      </c>
      <c r="M88" s="43">
        <v>0</v>
      </c>
      <c r="N88" s="45" t="s">
        <v>53</v>
      </c>
      <c r="O88" s="43">
        <v>1</v>
      </c>
      <c r="P88" s="43">
        <v>0</v>
      </c>
    </row>
    <row r="89" spans="1:19" ht="14.1" customHeight="1" x14ac:dyDescent="0.2">
      <c r="A89" s="41" t="s">
        <v>384</v>
      </c>
      <c r="B89" s="42" t="s">
        <v>385</v>
      </c>
      <c r="C89" s="42" t="s">
        <v>343</v>
      </c>
      <c r="D89" s="42"/>
      <c r="E89" s="42"/>
      <c r="F89" s="46" t="s">
        <v>212</v>
      </c>
      <c r="G89" s="42"/>
      <c r="H89" s="42" t="s">
        <v>48</v>
      </c>
      <c r="I89" s="43">
        <v>2.9</v>
      </c>
      <c r="J89" s="43">
        <v>3.33</v>
      </c>
      <c r="K89" s="45" t="s">
        <v>116</v>
      </c>
      <c r="L89" s="43">
        <v>1.23</v>
      </c>
      <c r="M89" s="43">
        <v>0</v>
      </c>
      <c r="N89" s="45" t="s">
        <v>53</v>
      </c>
      <c r="O89" s="43">
        <v>1</v>
      </c>
      <c r="P89" s="43">
        <v>0</v>
      </c>
    </row>
    <row r="90" spans="1:19" ht="13.15" customHeight="1" x14ac:dyDescent="0.2">
      <c r="A90" s="41" t="s">
        <v>386</v>
      </c>
      <c r="B90" s="42" t="s">
        <v>387</v>
      </c>
      <c r="C90" s="42" t="s">
        <v>343</v>
      </c>
      <c r="D90" s="42"/>
      <c r="E90" s="42"/>
      <c r="F90" s="46" t="s">
        <v>212</v>
      </c>
      <c r="G90" s="42"/>
      <c r="H90" s="42" t="s">
        <v>48</v>
      </c>
      <c r="I90" s="43">
        <v>2.9</v>
      </c>
      <c r="J90" s="43">
        <v>3.33</v>
      </c>
      <c r="K90" s="45" t="s">
        <v>116</v>
      </c>
      <c r="L90" s="43">
        <v>1.23</v>
      </c>
      <c r="M90" s="43">
        <v>0</v>
      </c>
      <c r="N90" s="45" t="s">
        <v>53</v>
      </c>
      <c r="O90" s="43">
        <v>1</v>
      </c>
      <c r="P90" s="43">
        <v>0</v>
      </c>
    </row>
    <row r="91" spans="1:19" ht="14.1" customHeight="1" x14ac:dyDescent="0.2">
      <c r="A91" s="41" t="s">
        <v>388</v>
      </c>
      <c r="B91" s="42" t="s">
        <v>389</v>
      </c>
      <c r="C91" s="42" t="s">
        <v>343</v>
      </c>
      <c r="D91" s="42"/>
      <c r="E91" s="42"/>
      <c r="F91" s="46" t="s">
        <v>212</v>
      </c>
      <c r="G91" s="42"/>
      <c r="H91" s="42" t="s">
        <v>48</v>
      </c>
      <c r="I91" s="43">
        <v>2.9</v>
      </c>
      <c r="J91" s="43">
        <v>3.33</v>
      </c>
      <c r="K91" s="45" t="s">
        <v>116</v>
      </c>
      <c r="L91" s="43">
        <v>1.23</v>
      </c>
      <c r="M91" s="43">
        <v>0</v>
      </c>
      <c r="N91" s="45" t="s">
        <v>53</v>
      </c>
      <c r="O91" s="43">
        <v>1</v>
      </c>
      <c r="P91" s="43">
        <v>0</v>
      </c>
    </row>
    <row r="92" spans="1:19" ht="14.1" customHeight="1" x14ac:dyDescent="0.2">
      <c r="A92" s="41" t="s">
        <v>390</v>
      </c>
      <c r="B92" s="42" t="s">
        <v>391</v>
      </c>
      <c r="C92" s="42" t="s">
        <v>343</v>
      </c>
      <c r="D92" s="42"/>
      <c r="E92" s="42"/>
      <c r="F92" s="46" t="s">
        <v>212</v>
      </c>
      <c r="G92" s="42"/>
      <c r="H92" s="42" t="s">
        <v>48</v>
      </c>
      <c r="I92" s="43">
        <v>2.9</v>
      </c>
      <c r="J92" s="43">
        <v>3.33</v>
      </c>
      <c r="K92" s="45" t="s">
        <v>116</v>
      </c>
      <c r="L92" s="43">
        <v>1.23</v>
      </c>
      <c r="M92" s="43">
        <v>0</v>
      </c>
      <c r="N92" s="45" t="s">
        <v>53</v>
      </c>
      <c r="O92" s="43">
        <v>1</v>
      </c>
      <c r="P92" s="43">
        <v>0</v>
      </c>
    </row>
    <row r="93" spans="1:19" ht="14.1" customHeight="1" x14ac:dyDescent="0.2">
      <c r="A93" s="41" t="s">
        <v>392</v>
      </c>
      <c r="B93" s="42" t="s">
        <v>393</v>
      </c>
      <c r="C93" s="42" t="s">
        <v>343</v>
      </c>
      <c r="D93" s="42"/>
      <c r="E93" s="42"/>
      <c r="F93" s="46" t="s">
        <v>212</v>
      </c>
      <c r="G93" s="42"/>
      <c r="H93" s="42" t="s">
        <v>48</v>
      </c>
      <c r="I93" s="43">
        <v>2.9</v>
      </c>
      <c r="J93" s="43">
        <v>3.33</v>
      </c>
      <c r="K93" s="45" t="s">
        <v>116</v>
      </c>
      <c r="L93" s="43">
        <v>1.23</v>
      </c>
      <c r="M93" s="43">
        <v>0</v>
      </c>
      <c r="N93" s="45" t="s">
        <v>53</v>
      </c>
      <c r="O93" s="43">
        <v>1</v>
      </c>
      <c r="P93" s="43">
        <v>0</v>
      </c>
    </row>
    <row r="94" spans="1:19" ht="14.1" customHeight="1" x14ac:dyDescent="0.2">
      <c r="A94" s="41" t="s">
        <v>392</v>
      </c>
      <c r="B94" s="42" t="s">
        <v>394</v>
      </c>
      <c r="C94" s="42" t="s">
        <v>343</v>
      </c>
      <c r="D94" s="42"/>
      <c r="E94" s="42"/>
      <c r="F94" s="46" t="s">
        <v>212</v>
      </c>
      <c r="G94" s="42"/>
      <c r="H94" s="42" t="s">
        <v>48</v>
      </c>
      <c r="I94" s="43">
        <v>2.9</v>
      </c>
      <c r="J94" s="43">
        <v>3.33</v>
      </c>
      <c r="K94" s="45" t="s">
        <v>116</v>
      </c>
      <c r="L94" s="43">
        <v>1.23</v>
      </c>
      <c r="M94" s="43">
        <v>0</v>
      </c>
      <c r="N94" s="45" t="s">
        <v>53</v>
      </c>
      <c r="O94" s="43">
        <v>1</v>
      </c>
      <c r="P94" s="43">
        <v>0</v>
      </c>
    </row>
    <row r="95" spans="1:19" ht="14.1" customHeight="1" x14ac:dyDescent="0.2">
      <c r="A95" s="41" t="s">
        <v>395</v>
      </c>
      <c r="B95" s="42" t="s">
        <v>396</v>
      </c>
      <c r="C95" s="42" t="s">
        <v>343</v>
      </c>
      <c r="D95" s="42" t="s">
        <v>207</v>
      </c>
      <c r="E95" s="42"/>
      <c r="F95" s="46" t="s">
        <v>212</v>
      </c>
      <c r="G95" s="42"/>
      <c r="H95" s="42" t="s">
        <v>48</v>
      </c>
      <c r="I95" s="43">
        <v>2.9</v>
      </c>
      <c r="J95" s="43">
        <v>3.33</v>
      </c>
      <c r="K95" s="45" t="s">
        <v>116</v>
      </c>
      <c r="L95" s="43">
        <v>1.23</v>
      </c>
      <c r="M95" s="43">
        <v>0</v>
      </c>
      <c r="N95" s="42" t="s">
        <v>51</v>
      </c>
      <c r="O95" s="43">
        <v>4.09</v>
      </c>
      <c r="P95" s="43">
        <v>0</v>
      </c>
      <c r="Q95" s="45" t="s">
        <v>53</v>
      </c>
      <c r="R95" s="43">
        <v>1</v>
      </c>
      <c r="S95" s="43">
        <v>0</v>
      </c>
    </row>
    <row r="96" spans="1:19" ht="14.1" customHeight="1" x14ac:dyDescent="0.2">
      <c r="A96" s="41" t="s">
        <v>397</v>
      </c>
      <c r="B96" s="42" t="s">
        <v>398</v>
      </c>
      <c r="C96" s="42" t="s">
        <v>343</v>
      </c>
      <c r="D96" s="42" t="s">
        <v>284</v>
      </c>
      <c r="E96" s="46" t="s">
        <v>212</v>
      </c>
      <c r="F96" s="46" t="s">
        <v>212</v>
      </c>
      <c r="G96" s="42"/>
      <c r="H96" s="42" t="s">
        <v>48</v>
      </c>
      <c r="I96" s="43">
        <v>2.9</v>
      </c>
      <c r="J96" s="43">
        <v>3.33</v>
      </c>
      <c r="K96" s="45" t="s">
        <v>116</v>
      </c>
      <c r="L96" s="43">
        <v>1.23</v>
      </c>
      <c r="M96" s="43">
        <v>0</v>
      </c>
      <c r="N96" s="42" t="s">
        <v>51</v>
      </c>
      <c r="O96" s="43">
        <v>3.75</v>
      </c>
      <c r="P96" s="43">
        <v>0</v>
      </c>
      <c r="Q96" s="45" t="s">
        <v>53</v>
      </c>
      <c r="R96" s="43">
        <v>1</v>
      </c>
      <c r="S96" s="43">
        <v>0</v>
      </c>
    </row>
    <row r="97" spans="1:16" ht="14.1" customHeight="1" x14ac:dyDescent="0.2">
      <c r="A97" s="41" t="s">
        <v>399</v>
      </c>
      <c r="B97" s="42" t="s">
        <v>233</v>
      </c>
      <c r="C97" s="42" t="s">
        <v>343</v>
      </c>
      <c r="D97" s="42"/>
      <c r="E97" s="42"/>
      <c r="F97" s="46" t="s">
        <v>212</v>
      </c>
      <c r="G97" s="42"/>
      <c r="H97" s="42" t="s">
        <v>48</v>
      </c>
      <c r="I97" s="43">
        <v>2.9</v>
      </c>
      <c r="J97" s="43">
        <v>3.33</v>
      </c>
      <c r="K97" s="45" t="s">
        <v>116</v>
      </c>
      <c r="L97" s="43">
        <v>1.23</v>
      </c>
      <c r="M97" s="43">
        <v>0</v>
      </c>
      <c r="N97" s="45" t="s">
        <v>53</v>
      </c>
      <c r="O97" s="43">
        <v>1</v>
      </c>
      <c r="P97" s="43">
        <v>0</v>
      </c>
    </row>
    <row r="98" spans="1:16" ht="14.1" customHeight="1" x14ac:dyDescent="0.2">
      <c r="A98" s="41" t="s">
        <v>400</v>
      </c>
      <c r="B98" s="42" t="s">
        <v>235</v>
      </c>
      <c r="C98" s="42" t="s">
        <v>343</v>
      </c>
      <c r="D98" s="42"/>
      <c r="E98" s="42"/>
      <c r="F98" s="46" t="s">
        <v>212</v>
      </c>
      <c r="G98" s="42"/>
      <c r="H98" s="42" t="s">
        <v>48</v>
      </c>
      <c r="I98" s="43">
        <v>2.9</v>
      </c>
      <c r="J98" s="43">
        <v>3.33</v>
      </c>
      <c r="K98" s="45" t="s">
        <v>116</v>
      </c>
      <c r="L98" s="43">
        <v>1.23</v>
      </c>
      <c r="M98" s="43">
        <v>0</v>
      </c>
      <c r="N98" s="45" t="s">
        <v>53</v>
      </c>
      <c r="O98" s="43">
        <v>1</v>
      </c>
      <c r="P98" s="43">
        <v>0</v>
      </c>
    </row>
    <row r="99" spans="1:16" ht="14.1" customHeight="1" x14ac:dyDescent="0.2">
      <c r="A99" s="41" t="s">
        <v>401</v>
      </c>
      <c r="B99" s="42" t="s">
        <v>402</v>
      </c>
      <c r="C99" s="42" t="s">
        <v>403</v>
      </c>
      <c r="D99" s="42"/>
      <c r="E99" s="42"/>
      <c r="F99" s="42"/>
      <c r="G99" s="42"/>
      <c r="H99" s="42" t="s">
        <v>48</v>
      </c>
      <c r="I99" s="43">
        <v>2.9</v>
      </c>
      <c r="J99" s="43">
        <v>3.33</v>
      </c>
      <c r="K99" s="45" t="s">
        <v>116</v>
      </c>
      <c r="L99" s="44">
        <v>1.5</v>
      </c>
      <c r="M99" s="44">
        <v>3.33</v>
      </c>
      <c r="N99" s="42" t="s">
        <v>51</v>
      </c>
      <c r="O99" s="43">
        <v>3</v>
      </c>
      <c r="P99" s="43">
        <v>1.5</v>
      </c>
    </row>
    <row r="100" spans="1:16" ht="14.1" customHeight="1" x14ac:dyDescent="0.2">
      <c r="A100" s="41" t="s">
        <v>404</v>
      </c>
      <c r="B100" s="42" t="s">
        <v>405</v>
      </c>
      <c r="C100" s="42" t="s">
        <v>403</v>
      </c>
      <c r="D100" s="42"/>
      <c r="E100" s="42"/>
      <c r="F100" s="42"/>
      <c r="G100" s="42"/>
      <c r="H100" s="42" t="s">
        <v>48</v>
      </c>
      <c r="I100" s="43">
        <v>2.9</v>
      </c>
      <c r="J100" s="43">
        <v>3.33</v>
      </c>
      <c r="K100" s="45" t="s">
        <v>116</v>
      </c>
      <c r="L100" s="44">
        <v>1.5</v>
      </c>
      <c r="M100" s="44">
        <v>3.33</v>
      </c>
    </row>
    <row r="101" spans="1:16" ht="14.1" customHeight="1" x14ac:dyDescent="0.2">
      <c r="A101" s="41" t="s">
        <v>406</v>
      </c>
      <c r="B101" s="42" t="s">
        <v>407</v>
      </c>
      <c r="C101" s="42" t="s">
        <v>403</v>
      </c>
      <c r="D101" s="42"/>
      <c r="E101" s="42"/>
      <c r="F101" s="42"/>
      <c r="G101" s="42"/>
      <c r="H101" s="42" t="s">
        <v>48</v>
      </c>
      <c r="I101" s="43">
        <v>2.9</v>
      </c>
      <c r="J101" s="43">
        <v>3.33</v>
      </c>
      <c r="K101" s="45" t="s">
        <v>116</v>
      </c>
      <c r="L101" s="44">
        <v>1.5</v>
      </c>
      <c r="M101" s="44">
        <v>3.33</v>
      </c>
    </row>
    <row r="102" spans="1:16" ht="14.1" customHeight="1" x14ac:dyDescent="0.2">
      <c r="A102" s="41" t="s">
        <v>408</v>
      </c>
      <c r="B102" s="42" t="s">
        <v>409</v>
      </c>
      <c r="C102" s="42" t="s">
        <v>403</v>
      </c>
      <c r="D102" s="42"/>
      <c r="E102" s="42"/>
      <c r="F102" s="42"/>
      <c r="G102" s="42"/>
      <c r="H102" s="42" t="s">
        <v>48</v>
      </c>
      <c r="I102" s="43">
        <v>2.9</v>
      </c>
      <c r="J102" s="43">
        <v>3.33</v>
      </c>
      <c r="K102" s="45" t="s">
        <v>116</v>
      </c>
      <c r="L102" s="44">
        <v>1.5</v>
      </c>
      <c r="M102" s="44">
        <v>3.33</v>
      </c>
    </row>
    <row r="103" spans="1:16" ht="14.1" customHeight="1" x14ac:dyDescent="0.2">
      <c r="A103" s="41" t="s">
        <v>410</v>
      </c>
      <c r="B103" s="42" t="s">
        <v>411</v>
      </c>
      <c r="C103" s="42" t="s">
        <v>403</v>
      </c>
      <c r="D103" s="42"/>
      <c r="E103" s="42"/>
      <c r="F103" s="42"/>
      <c r="G103" s="42"/>
      <c r="H103" s="42" t="s">
        <v>48</v>
      </c>
      <c r="I103" s="43">
        <v>2.9</v>
      </c>
      <c r="J103" s="43">
        <v>3.33</v>
      </c>
      <c r="K103" s="45" t="s">
        <v>116</v>
      </c>
      <c r="L103" s="44">
        <v>1.5</v>
      </c>
      <c r="M103" s="44">
        <v>3.33</v>
      </c>
    </row>
    <row r="104" spans="1:16" ht="14.1" customHeight="1" x14ac:dyDescent="0.2">
      <c r="A104" s="41" t="s">
        <v>412</v>
      </c>
      <c r="B104" s="42" t="s">
        <v>413</v>
      </c>
      <c r="C104" s="42" t="s">
        <v>403</v>
      </c>
      <c r="D104" s="42"/>
      <c r="E104" s="42"/>
      <c r="F104" s="42"/>
      <c r="G104" s="42"/>
      <c r="H104" s="42" t="s">
        <v>48</v>
      </c>
      <c r="I104" s="43">
        <v>2.9</v>
      </c>
      <c r="J104" s="43">
        <v>3.33</v>
      </c>
      <c r="K104" s="45" t="s">
        <v>116</v>
      </c>
      <c r="L104" s="44">
        <v>1.5</v>
      </c>
      <c r="M104" s="44">
        <v>3.33</v>
      </c>
    </row>
    <row r="105" spans="1:16" ht="14.1" customHeight="1" x14ac:dyDescent="0.2">
      <c r="A105" s="41" t="s">
        <v>414</v>
      </c>
      <c r="B105" s="42" t="s">
        <v>415</v>
      </c>
      <c r="C105" s="42" t="s">
        <v>403</v>
      </c>
      <c r="D105" s="42"/>
      <c r="E105" s="42"/>
      <c r="F105" s="42"/>
      <c r="G105" s="42"/>
      <c r="H105" s="42" t="s">
        <v>48</v>
      </c>
      <c r="I105" s="43">
        <v>2.9</v>
      </c>
      <c r="J105" s="43">
        <v>3.33</v>
      </c>
      <c r="K105" s="45" t="s">
        <v>116</v>
      </c>
      <c r="L105" s="44">
        <v>1.5</v>
      </c>
      <c r="M105" s="44">
        <v>3.33</v>
      </c>
    </row>
    <row r="106" spans="1:16" ht="14.1" customHeight="1" x14ac:dyDescent="0.2">
      <c r="A106" s="41" t="s">
        <v>416</v>
      </c>
      <c r="B106" s="42" t="s">
        <v>417</v>
      </c>
      <c r="C106" s="42" t="s">
        <v>403</v>
      </c>
      <c r="D106" s="42"/>
      <c r="E106" s="42"/>
      <c r="F106" s="42"/>
      <c r="G106" s="42"/>
      <c r="H106" s="42" t="s">
        <v>48</v>
      </c>
      <c r="I106" s="43">
        <v>2.9</v>
      </c>
      <c r="J106" s="43">
        <v>3.33</v>
      </c>
      <c r="K106" s="45" t="s">
        <v>116</v>
      </c>
      <c r="L106" s="44">
        <v>1.5</v>
      </c>
      <c r="M106" s="44">
        <v>3.33</v>
      </c>
    </row>
    <row r="107" spans="1:16" ht="14.1" customHeight="1" x14ac:dyDescent="0.2">
      <c r="A107" s="41" t="s">
        <v>418</v>
      </c>
      <c r="B107" s="42" t="s">
        <v>419</v>
      </c>
      <c r="C107" s="42" t="s">
        <v>403</v>
      </c>
      <c r="D107" s="42"/>
      <c r="E107" s="42"/>
      <c r="F107" s="42"/>
      <c r="G107" s="42"/>
      <c r="H107" s="42" t="s">
        <v>48</v>
      </c>
      <c r="I107" s="43">
        <v>2.9</v>
      </c>
      <c r="J107" s="43">
        <v>3.33</v>
      </c>
      <c r="K107" s="45" t="s">
        <v>116</v>
      </c>
      <c r="L107" s="44">
        <v>1.5</v>
      </c>
      <c r="M107" s="44">
        <v>3.33</v>
      </c>
    </row>
    <row r="108" spans="1:16" ht="14.1" customHeight="1" x14ac:dyDescent="0.2">
      <c r="A108" s="41" t="s">
        <v>420</v>
      </c>
      <c r="B108" s="42" t="s">
        <v>421</v>
      </c>
      <c r="C108" s="42" t="s">
        <v>403</v>
      </c>
      <c r="D108" s="42"/>
      <c r="E108" s="42"/>
      <c r="F108" s="42"/>
      <c r="G108" s="42"/>
      <c r="H108" s="42" t="s">
        <v>48</v>
      </c>
      <c r="I108" s="43">
        <v>2.9</v>
      </c>
      <c r="J108" s="43">
        <v>3.33</v>
      </c>
      <c r="K108" s="45" t="s">
        <v>116</v>
      </c>
      <c r="L108" s="44">
        <v>1.5</v>
      </c>
      <c r="M108" s="44">
        <v>3.33</v>
      </c>
    </row>
    <row r="109" spans="1:16" ht="14.1" customHeight="1" x14ac:dyDescent="0.2">
      <c r="A109" s="41" t="s">
        <v>422</v>
      </c>
      <c r="B109" s="42" t="s">
        <v>423</v>
      </c>
      <c r="C109" s="42" t="s">
        <v>403</v>
      </c>
      <c r="D109" s="42"/>
      <c r="E109" s="42"/>
      <c r="F109" s="42"/>
      <c r="G109" s="42"/>
      <c r="H109" s="42" t="s">
        <v>48</v>
      </c>
      <c r="I109" s="43">
        <v>2.9</v>
      </c>
      <c r="J109" s="43">
        <v>3.33</v>
      </c>
      <c r="K109" s="45" t="s">
        <v>116</v>
      </c>
      <c r="L109" s="44">
        <v>1.5</v>
      </c>
      <c r="M109" s="44">
        <v>3.33</v>
      </c>
    </row>
    <row r="110" spans="1:16" ht="14.1" customHeight="1" x14ac:dyDescent="0.2">
      <c r="A110" s="41" t="s">
        <v>424</v>
      </c>
      <c r="B110" s="42" t="s">
        <v>425</v>
      </c>
      <c r="C110" s="42" t="s">
        <v>403</v>
      </c>
      <c r="D110" s="42"/>
      <c r="E110" s="42"/>
      <c r="F110" s="42"/>
      <c r="G110" s="42"/>
      <c r="H110" s="42" t="s">
        <v>48</v>
      </c>
      <c r="I110" s="43">
        <v>2.9</v>
      </c>
      <c r="J110" s="43">
        <v>3.33</v>
      </c>
      <c r="K110" s="45" t="s">
        <v>116</v>
      </c>
      <c r="L110" s="44">
        <v>1.5</v>
      </c>
      <c r="M110" s="44">
        <v>3.33</v>
      </c>
    </row>
    <row r="111" spans="1:16" ht="14.1" customHeight="1" x14ac:dyDescent="0.2">
      <c r="A111" s="41" t="s">
        <v>426</v>
      </c>
      <c r="B111" s="42" t="s">
        <v>427</v>
      </c>
      <c r="C111" s="42" t="s">
        <v>403</v>
      </c>
      <c r="D111" s="42"/>
      <c r="E111" s="42"/>
      <c r="F111" s="42"/>
      <c r="G111" s="42"/>
      <c r="H111" s="42" t="s">
        <v>48</v>
      </c>
      <c r="I111" s="43">
        <v>2.9</v>
      </c>
      <c r="J111" s="43">
        <v>3.33</v>
      </c>
      <c r="K111" s="45" t="s">
        <v>116</v>
      </c>
      <c r="L111" s="44">
        <v>1.5</v>
      </c>
      <c r="M111" s="44">
        <v>3.33</v>
      </c>
    </row>
    <row r="112" spans="1:16" ht="14.1" customHeight="1" x14ac:dyDescent="0.2">
      <c r="A112" s="41" t="s">
        <v>428</v>
      </c>
      <c r="B112" s="42" t="s">
        <v>429</v>
      </c>
      <c r="C112" s="42" t="s">
        <v>403</v>
      </c>
      <c r="D112" s="42"/>
      <c r="E112" s="42"/>
      <c r="F112" s="42"/>
      <c r="G112" s="42"/>
      <c r="H112" s="42" t="s">
        <v>48</v>
      </c>
      <c r="I112" s="43">
        <v>2.9</v>
      </c>
      <c r="J112" s="43">
        <v>3.33</v>
      </c>
      <c r="K112" s="45" t="s">
        <v>116</v>
      </c>
      <c r="L112" s="44">
        <v>1.5</v>
      </c>
      <c r="M112" s="44">
        <v>3.33</v>
      </c>
    </row>
    <row r="113" spans="1:19" ht="14.1" customHeight="1" x14ac:dyDescent="0.2">
      <c r="A113" s="41" t="s">
        <v>430</v>
      </c>
      <c r="B113" s="42" t="s">
        <v>431</v>
      </c>
      <c r="C113" s="42" t="s">
        <v>403</v>
      </c>
      <c r="D113" s="42"/>
      <c r="E113" s="42"/>
      <c r="F113" s="42"/>
      <c r="G113" s="42"/>
      <c r="H113" s="42" t="s">
        <v>48</v>
      </c>
      <c r="I113" s="43">
        <v>2.9</v>
      </c>
      <c r="J113" s="43">
        <v>3.33</v>
      </c>
      <c r="K113" s="45" t="s">
        <v>116</v>
      </c>
      <c r="L113" s="44">
        <v>1.5</v>
      </c>
      <c r="M113" s="44">
        <v>3.33</v>
      </c>
    </row>
    <row r="114" spans="1:19" ht="14.1" customHeight="1" x14ac:dyDescent="0.2">
      <c r="A114" s="41" t="s">
        <v>432</v>
      </c>
      <c r="B114" s="42" t="s">
        <v>433</v>
      </c>
      <c r="C114" s="42" t="s">
        <v>403</v>
      </c>
      <c r="D114" s="42"/>
      <c r="E114" s="42"/>
      <c r="F114" s="42"/>
      <c r="G114" s="42"/>
      <c r="H114" s="42" t="s">
        <v>48</v>
      </c>
      <c r="I114" s="43">
        <v>2.9</v>
      </c>
      <c r="J114" s="43">
        <v>3.33</v>
      </c>
      <c r="K114" s="45" t="s">
        <v>116</v>
      </c>
      <c r="L114" s="44">
        <v>1.5</v>
      </c>
      <c r="M114" s="44">
        <v>3.33</v>
      </c>
    </row>
    <row r="115" spans="1:19" ht="14.1" customHeight="1" x14ac:dyDescent="0.2">
      <c r="A115" s="41" t="s">
        <v>434</v>
      </c>
      <c r="B115" s="42" t="s">
        <v>435</v>
      </c>
      <c r="C115" s="42" t="s">
        <v>403</v>
      </c>
      <c r="D115" s="42" t="s">
        <v>284</v>
      </c>
      <c r="E115" s="42"/>
      <c r="F115" s="42"/>
      <c r="G115" s="42"/>
      <c r="H115" s="42" t="s">
        <v>48</v>
      </c>
      <c r="I115" s="43">
        <v>2.9</v>
      </c>
      <c r="J115" s="43">
        <v>3.33</v>
      </c>
      <c r="K115" s="45" t="s">
        <v>116</v>
      </c>
      <c r="L115" s="44">
        <v>1.5</v>
      </c>
      <c r="M115" s="44">
        <v>3.33</v>
      </c>
      <c r="N115" s="42" t="s">
        <v>51</v>
      </c>
      <c r="O115" s="43">
        <v>4</v>
      </c>
      <c r="P115" s="43">
        <v>3.33</v>
      </c>
    </row>
    <row r="116" spans="1:19" ht="14.1" customHeight="1" x14ac:dyDescent="0.2">
      <c r="A116" s="41" t="s">
        <v>436</v>
      </c>
      <c r="B116" s="42" t="s">
        <v>437</v>
      </c>
      <c r="C116" s="42" t="s">
        <v>403</v>
      </c>
      <c r="D116" s="42"/>
      <c r="E116" s="42"/>
      <c r="F116" s="42"/>
      <c r="G116" s="42"/>
      <c r="H116" s="42" t="s">
        <v>48</v>
      </c>
      <c r="I116" s="43">
        <v>2.9</v>
      </c>
      <c r="J116" s="43">
        <v>3.33</v>
      </c>
      <c r="K116" s="45" t="s">
        <v>116</v>
      </c>
      <c r="L116" s="44">
        <v>1.5</v>
      </c>
      <c r="M116" s="44">
        <v>3.33</v>
      </c>
    </row>
    <row r="117" spans="1:19" ht="14.1" customHeight="1" x14ac:dyDescent="0.2">
      <c r="A117" s="41" t="s">
        <v>438</v>
      </c>
      <c r="B117" s="42" t="s">
        <v>439</v>
      </c>
      <c r="C117" s="42" t="s">
        <v>403</v>
      </c>
      <c r="D117" s="42"/>
      <c r="E117" s="42"/>
      <c r="F117" s="42"/>
      <c r="G117" s="42"/>
      <c r="H117" s="42" t="s">
        <v>48</v>
      </c>
      <c r="I117" s="43">
        <v>2.9</v>
      </c>
      <c r="J117" s="43">
        <v>3.33</v>
      </c>
      <c r="K117" s="45" t="s">
        <v>116</v>
      </c>
      <c r="L117" s="44">
        <v>1.5</v>
      </c>
      <c r="M117" s="44">
        <v>3.33</v>
      </c>
    </row>
    <row r="118" spans="1:19" ht="14.1" customHeight="1" x14ac:dyDescent="0.2">
      <c r="A118" s="41" t="s">
        <v>440</v>
      </c>
      <c r="B118" s="42" t="s">
        <v>441</v>
      </c>
      <c r="C118" s="42" t="s">
        <v>403</v>
      </c>
      <c r="D118" s="42"/>
      <c r="E118" s="42"/>
      <c r="F118" s="42"/>
      <c r="G118" s="42"/>
      <c r="H118" s="42" t="s">
        <v>48</v>
      </c>
      <c r="I118" s="43">
        <v>2.9</v>
      </c>
      <c r="J118" s="43">
        <v>3.33</v>
      </c>
      <c r="K118" s="45" t="s">
        <v>116</v>
      </c>
      <c r="L118" s="44">
        <v>1.5</v>
      </c>
      <c r="M118" s="44">
        <v>3.33</v>
      </c>
    </row>
    <row r="119" spans="1:19" ht="14.1" customHeight="1" x14ac:dyDescent="0.2">
      <c r="A119" s="41" t="s">
        <v>442</v>
      </c>
      <c r="B119" s="42" t="s">
        <v>233</v>
      </c>
      <c r="C119" s="42" t="s">
        <v>403</v>
      </c>
      <c r="D119" s="42"/>
      <c r="E119" s="42"/>
      <c r="F119" s="42"/>
      <c r="G119" s="42"/>
      <c r="H119" s="42" t="s">
        <v>48</v>
      </c>
      <c r="I119" s="43">
        <v>2.9</v>
      </c>
      <c r="J119" s="43">
        <v>3.33</v>
      </c>
      <c r="K119" s="45" t="s">
        <v>116</v>
      </c>
      <c r="L119" s="44">
        <v>1.5</v>
      </c>
      <c r="M119" s="44">
        <v>3.33</v>
      </c>
    </row>
    <row r="120" spans="1:19" ht="14.1" customHeight="1" x14ac:dyDescent="0.2">
      <c r="A120" s="41" t="s">
        <v>443</v>
      </c>
      <c r="B120" s="42" t="s">
        <v>235</v>
      </c>
      <c r="C120" s="42" t="s">
        <v>403</v>
      </c>
      <c r="D120" s="42"/>
      <c r="E120" s="42"/>
      <c r="F120" s="42"/>
      <c r="G120" s="42"/>
      <c r="H120" s="42" t="s">
        <v>48</v>
      </c>
      <c r="I120" s="43">
        <v>2.9</v>
      </c>
      <c r="J120" s="43">
        <v>3.33</v>
      </c>
      <c r="K120" s="45" t="s">
        <v>116</v>
      </c>
      <c r="L120" s="44">
        <v>1.5</v>
      </c>
      <c r="M120" s="44">
        <v>3.33</v>
      </c>
    </row>
    <row r="121" spans="1:19" ht="14.1" customHeight="1" x14ac:dyDescent="0.2">
      <c r="A121" s="41" t="s">
        <v>444</v>
      </c>
      <c r="B121" s="42" t="s">
        <v>445</v>
      </c>
      <c r="C121" s="42" t="s">
        <v>446</v>
      </c>
      <c r="D121" s="42"/>
      <c r="E121" s="42"/>
      <c r="F121" s="46" t="s">
        <v>447</v>
      </c>
      <c r="G121" s="42"/>
      <c r="H121" s="42" t="s">
        <v>48</v>
      </c>
      <c r="I121" s="43">
        <v>2.9</v>
      </c>
      <c r="J121" s="43">
        <v>3.33</v>
      </c>
      <c r="K121" s="45" t="s">
        <v>116</v>
      </c>
      <c r="L121" s="43">
        <v>0.55000000000000004</v>
      </c>
      <c r="M121" s="43">
        <v>2.2200000000000002</v>
      </c>
    </row>
    <row r="122" spans="1:19" ht="14.1" customHeight="1" x14ac:dyDescent="0.2">
      <c r="A122" s="41" t="s">
        <v>448</v>
      </c>
      <c r="B122" s="42" t="s">
        <v>449</v>
      </c>
      <c r="C122" s="42" t="s">
        <v>446</v>
      </c>
      <c r="D122" s="42"/>
      <c r="E122" s="42"/>
      <c r="F122" s="46" t="s">
        <v>447</v>
      </c>
      <c r="G122" s="42"/>
      <c r="H122" s="42" t="s">
        <v>48</v>
      </c>
      <c r="I122" s="43">
        <v>2.9</v>
      </c>
      <c r="J122" s="43">
        <v>3.33</v>
      </c>
      <c r="K122" s="45" t="s">
        <v>116</v>
      </c>
      <c r="L122" s="43">
        <v>0.55000000000000004</v>
      </c>
      <c r="M122" s="43">
        <v>2.2200000000000002</v>
      </c>
    </row>
    <row r="123" spans="1:19" ht="14.1" customHeight="1" x14ac:dyDescent="0.2">
      <c r="A123" s="41" t="s">
        <v>450</v>
      </c>
      <c r="B123" s="42" t="s">
        <v>240</v>
      </c>
      <c r="C123" s="42" t="s">
        <v>446</v>
      </c>
      <c r="D123" s="42"/>
      <c r="E123" s="42"/>
      <c r="F123" s="46" t="s">
        <v>447</v>
      </c>
      <c r="G123" s="42"/>
      <c r="H123" s="42" t="s">
        <v>48</v>
      </c>
      <c r="I123" s="43">
        <v>2.9</v>
      </c>
      <c r="J123" s="43">
        <v>3.33</v>
      </c>
      <c r="K123" s="45" t="s">
        <v>116</v>
      </c>
      <c r="L123" s="43">
        <v>0.55000000000000004</v>
      </c>
      <c r="M123" s="43">
        <v>2.2200000000000002</v>
      </c>
      <c r="N123" s="42" t="s">
        <v>51</v>
      </c>
      <c r="O123" s="43">
        <v>3</v>
      </c>
      <c r="P123" s="43">
        <v>3.33</v>
      </c>
    </row>
    <row r="124" spans="1:19" ht="14.1" customHeight="1" x14ac:dyDescent="0.2">
      <c r="A124" s="41" t="s">
        <v>451</v>
      </c>
      <c r="B124" s="42" t="s">
        <v>452</v>
      </c>
      <c r="C124" s="42" t="s">
        <v>446</v>
      </c>
      <c r="D124" s="42"/>
      <c r="E124" s="42"/>
      <c r="F124" s="46" t="s">
        <v>447</v>
      </c>
      <c r="G124" s="42"/>
      <c r="H124" s="42" t="s">
        <v>48</v>
      </c>
      <c r="I124" s="43">
        <v>2.9</v>
      </c>
      <c r="J124" s="43">
        <v>3.33</v>
      </c>
      <c r="K124" s="45" t="s">
        <v>116</v>
      </c>
      <c r="L124" s="43">
        <v>0.55000000000000004</v>
      </c>
      <c r="M124" s="43">
        <v>2.2200000000000002</v>
      </c>
    </row>
    <row r="125" spans="1:19" ht="14.1" customHeight="1" x14ac:dyDescent="0.2">
      <c r="A125" s="41" t="s">
        <v>453</v>
      </c>
      <c r="B125" s="42" t="s">
        <v>454</v>
      </c>
      <c r="C125" s="42" t="s">
        <v>446</v>
      </c>
      <c r="D125" s="42"/>
      <c r="E125" s="42"/>
      <c r="F125" s="46" t="s">
        <v>447</v>
      </c>
      <c r="G125" s="42"/>
      <c r="H125" s="42" t="s">
        <v>48</v>
      </c>
      <c r="I125" s="43">
        <v>2.9</v>
      </c>
      <c r="J125" s="43">
        <v>3.33</v>
      </c>
      <c r="K125" s="45" t="s">
        <v>116</v>
      </c>
      <c r="L125" s="43">
        <v>0.55000000000000004</v>
      </c>
      <c r="M125" s="43">
        <v>2.2200000000000002</v>
      </c>
    </row>
    <row r="126" spans="1:19" ht="14.1" customHeight="1" x14ac:dyDescent="0.2">
      <c r="A126" s="41" t="s">
        <v>455</v>
      </c>
      <c r="B126" s="42" t="s">
        <v>456</v>
      </c>
      <c r="C126" s="42" t="s">
        <v>446</v>
      </c>
      <c r="D126" s="42"/>
      <c r="E126" s="42"/>
      <c r="F126" s="46" t="s">
        <v>447</v>
      </c>
      <c r="G126" s="42"/>
      <c r="H126" s="42" t="s">
        <v>48</v>
      </c>
      <c r="I126" s="43">
        <v>2.9</v>
      </c>
      <c r="J126" s="43">
        <v>3.33</v>
      </c>
      <c r="K126" s="45" t="s">
        <v>116</v>
      </c>
      <c r="L126" s="43">
        <v>0.55000000000000004</v>
      </c>
      <c r="M126" s="43">
        <v>2.2200000000000002</v>
      </c>
      <c r="N126" s="42" t="s">
        <v>51</v>
      </c>
      <c r="O126" s="43">
        <v>5</v>
      </c>
      <c r="P126" s="43">
        <v>3.33</v>
      </c>
    </row>
    <row r="127" spans="1:19" ht="14.1" customHeight="1" x14ac:dyDescent="0.2">
      <c r="A127" s="41" t="s">
        <v>109</v>
      </c>
      <c r="B127" s="42" t="s">
        <v>457</v>
      </c>
      <c r="C127" s="42" t="s">
        <v>446</v>
      </c>
      <c r="D127" s="42" t="s">
        <v>207</v>
      </c>
      <c r="E127" s="42"/>
      <c r="F127" s="46" t="s">
        <v>447</v>
      </c>
      <c r="G127" s="42"/>
      <c r="H127" s="42" t="s">
        <v>48</v>
      </c>
      <c r="I127" s="43">
        <v>2.9</v>
      </c>
      <c r="J127" s="43">
        <v>3.33</v>
      </c>
      <c r="K127" s="45" t="s">
        <v>116</v>
      </c>
      <c r="L127" s="43">
        <v>0.55000000000000004</v>
      </c>
      <c r="M127" s="43">
        <v>2.2200000000000002</v>
      </c>
      <c r="N127" s="42" t="s">
        <v>51</v>
      </c>
      <c r="O127" s="43">
        <v>3.85</v>
      </c>
      <c r="P127" s="43">
        <v>0</v>
      </c>
      <c r="Q127" s="42" t="s">
        <v>458</v>
      </c>
      <c r="R127" s="43">
        <v>2.25</v>
      </c>
      <c r="S127" s="43">
        <v>0</v>
      </c>
    </row>
    <row r="128" spans="1:19" ht="14.1" customHeight="1" x14ac:dyDescent="0.2">
      <c r="A128" s="41" t="s">
        <v>459</v>
      </c>
      <c r="B128" s="42" t="s">
        <v>460</v>
      </c>
      <c r="C128" s="42" t="s">
        <v>446</v>
      </c>
      <c r="D128" s="42"/>
      <c r="E128" s="42"/>
      <c r="F128" s="46" t="s">
        <v>447</v>
      </c>
      <c r="G128" s="42"/>
      <c r="H128" s="42" t="s">
        <v>48</v>
      </c>
      <c r="I128" s="43">
        <v>2.9</v>
      </c>
      <c r="J128" s="43">
        <v>3.33</v>
      </c>
      <c r="K128" s="45" t="s">
        <v>116</v>
      </c>
      <c r="L128" s="43">
        <v>0.55000000000000004</v>
      </c>
      <c r="M128" s="43">
        <v>2.2200000000000002</v>
      </c>
    </row>
    <row r="129" spans="1:19" ht="14.1" customHeight="1" x14ac:dyDescent="0.2">
      <c r="A129" s="41" t="s">
        <v>461</v>
      </c>
      <c r="B129" s="42" t="s">
        <v>462</v>
      </c>
      <c r="C129" s="42" t="s">
        <v>446</v>
      </c>
      <c r="D129" s="42"/>
      <c r="E129" s="42"/>
      <c r="F129" s="46" t="s">
        <v>447</v>
      </c>
      <c r="G129" s="42"/>
      <c r="H129" s="42" t="s">
        <v>48</v>
      </c>
      <c r="I129" s="43">
        <v>2.9</v>
      </c>
      <c r="J129" s="43">
        <v>3.33</v>
      </c>
      <c r="K129" s="45" t="s">
        <v>116</v>
      </c>
      <c r="L129" s="43">
        <v>0.55000000000000004</v>
      </c>
      <c r="M129" s="43">
        <v>2.2200000000000002</v>
      </c>
    </row>
    <row r="130" spans="1:19" ht="14.1" customHeight="1" x14ac:dyDescent="0.2">
      <c r="A130" s="41" t="s">
        <v>463</v>
      </c>
      <c r="B130" s="42" t="s">
        <v>464</v>
      </c>
      <c r="C130" s="42" t="s">
        <v>446</v>
      </c>
      <c r="D130" s="42"/>
      <c r="E130" s="42"/>
      <c r="F130" s="46" t="s">
        <v>447</v>
      </c>
      <c r="G130" s="42"/>
      <c r="H130" s="42" t="s">
        <v>48</v>
      </c>
      <c r="I130" s="43">
        <v>2.9</v>
      </c>
      <c r="J130" s="43">
        <v>3.33</v>
      </c>
      <c r="K130" s="45" t="s">
        <v>116</v>
      </c>
      <c r="L130" s="43">
        <v>0.55000000000000004</v>
      </c>
      <c r="M130" s="43">
        <v>2.2200000000000002</v>
      </c>
    </row>
    <row r="131" spans="1:19" ht="14.1" customHeight="1" x14ac:dyDescent="0.2">
      <c r="A131" s="41" t="s">
        <v>465</v>
      </c>
      <c r="B131" s="42" t="s">
        <v>466</v>
      </c>
      <c r="C131" s="42" t="s">
        <v>446</v>
      </c>
      <c r="D131" s="42"/>
      <c r="E131" s="42"/>
      <c r="F131" s="46" t="s">
        <v>447</v>
      </c>
      <c r="G131" s="42"/>
      <c r="H131" s="42" t="s">
        <v>48</v>
      </c>
      <c r="I131" s="43">
        <v>2.9</v>
      </c>
      <c r="J131" s="43">
        <v>3.33</v>
      </c>
      <c r="K131" s="45" t="s">
        <v>116</v>
      </c>
      <c r="L131" s="43">
        <v>0.55000000000000004</v>
      </c>
      <c r="M131" s="43">
        <v>2.2200000000000002</v>
      </c>
    </row>
    <row r="132" spans="1:19" ht="14.1" customHeight="1" x14ac:dyDescent="0.2">
      <c r="A132" s="41" t="s">
        <v>467</v>
      </c>
      <c r="B132" s="42" t="s">
        <v>468</v>
      </c>
      <c r="C132" s="42" t="s">
        <v>446</v>
      </c>
      <c r="D132" s="42" t="s">
        <v>207</v>
      </c>
      <c r="E132" s="42"/>
      <c r="F132" s="46" t="s">
        <v>447</v>
      </c>
      <c r="G132" s="42"/>
      <c r="H132" s="42" t="s">
        <v>48</v>
      </c>
      <c r="I132" s="43">
        <v>2.9</v>
      </c>
      <c r="J132" s="43">
        <v>3.33</v>
      </c>
      <c r="K132" s="45" t="s">
        <v>116</v>
      </c>
      <c r="L132" s="43">
        <v>0.55000000000000004</v>
      </c>
      <c r="M132" s="43">
        <v>2.2200000000000002</v>
      </c>
      <c r="N132" s="42" t="s">
        <v>51</v>
      </c>
      <c r="O132" s="43">
        <v>3</v>
      </c>
      <c r="P132" s="43">
        <v>2</v>
      </c>
    </row>
    <row r="133" spans="1:19" ht="14.45" customHeight="1" x14ac:dyDescent="0.2">
      <c r="A133" s="41" t="s">
        <v>469</v>
      </c>
      <c r="B133" s="42" t="s">
        <v>470</v>
      </c>
      <c r="C133" s="42" t="s">
        <v>446</v>
      </c>
      <c r="D133" s="42"/>
      <c r="E133" s="42"/>
      <c r="F133" s="46" t="s">
        <v>447</v>
      </c>
      <c r="G133" s="42"/>
      <c r="H133" s="42" t="s">
        <v>48</v>
      </c>
      <c r="I133" s="43">
        <v>2.9</v>
      </c>
      <c r="J133" s="43">
        <v>3.33</v>
      </c>
      <c r="K133" s="45" t="s">
        <v>116</v>
      </c>
      <c r="L133" s="43">
        <v>0.55000000000000004</v>
      </c>
      <c r="M133" s="43">
        <v>2.2200000000000002</v>
      </c>
    </row>
    <row r="134" spans="1:19" ht="14.1" customHeight="1" x14ac:dyDescent="0.2">
      <c r="A134" s="41" t="s">
        <v>471</v>
      </c>
      <c r="B134" s="42" t="s">
        <v>472</v>
      </c>
      <c r="C134" s="42" t="s">
        <v>446</v>
      </c>
      <c r="D134" s="42"/>
      <c r="E134" s="42"/>
      <c r="F134" s="46" t="s">
        <v>447</v>
      </c>
      <c r="G134" s="42"/>
      <c r="H134" s="42" t="s">
        <v>48</v>
      </c>
      <c r="I134" s="43">
        <v>2.9</v>
      </c>
      <c r="J134" s="43">
        <v>3.33</v>
      </c>
      <c r="K134" s="45" t="s">
        <v>116</v>
      </c>
      <c r="L134" s="43">
        <v>0.55000000000000004</v>
      </c>
      <c r="M134" s="43">
        <v>2.2200000000000002</v>
      </c>
    </row>
    <row r="135" spans="1:19" ht="14.1" customHeight="1" x14ac:dyDescent="0.2">
      <c r="A135" s="41" t="s">
        <v>473</v>
      </c>
      <c r="B135" s="42" t="s">
        <v>474</v>
      </c>
      <c r="C135" s="42" t="s">
        <v>446</v>
      </c>
      <c r="D135" s="42"/>
      <c r="E135" s="42"/>
      <c r="F135" s="46" t="s">
        <v>447</v>
      </c>
      <c r="G135" s="42"/>
      <c r="H135" s="42" t="s">
        <v>48</v>
      </c>
      <c r="I135" s="43">
        <v>2.9</v>
      </c>
      <c r="J135" s="43">
        <v>3.33</v>
      </c>
      <c r="K135" s="45" t="s">
        <v>116</v>
      </c>
      <c r="L135" s="43">
        <v>0.55000000000000004</v>
      </c>
      <c r="M135" s="43">
        <v>2.2200000000000002</v>
      </c>
    </row>
    <row r="136" spans="1:19" ht="14.1" customHeight="1" x14ac:dyDescent="0.2">
      <c r="A136" s="41" t="s">
        <v>475</v>
      </c>
      <c r="B136" s="42" t="s">
        <v>476</v>
      </c>
      <c r="C136" s="42" t="s">
        <v>446</v>
      </c>
      <c r="D136" s="42" t="s">
        <v>207</v>
      </c>
      <c r="E136" s="42"/>
      <c r="F136" s="46" t="s">
        <v>447</v>
      </c>
      <c r="G136" s="42"/>
      <c r="H136" s="42" t="s">
        <v>48</v>
      </c>
      <c r="I136" s="43">
        <v>2.9</v>
      </c>
      <c r="J136" s="43">
        <v>3.33</v>
      </c>
      <c r="K136" s="45" t="s">
        <v>116</v>
      </c>
      <c r="L136" s="43">
        <v>0.55000000000000004</v>
      </c>
      <c r="M136" s="43">
        <v>2.2200000000000002</v>
      </c>
      <c r="N136" s="42" t="s">
        <v>51</v>
      </c>
      <c r="O136" s="43">
        <v>3</v>
      </c>
      <c r="P136" s="43">
        <v>3.33</v>
      </c>
    </row>
    <row r="137" spans="1:19" x14ac:dyDescent="0.2">
      <c r="A137" s="41" t="s">
        <v>477</v>
      </c>
      <c r="B137" s="42" t="s">
        <v>478</v>
      </c>
      <c r="C137" s="42" t="s">
        <v>446</v>
      </c>
      <c r="D137" s="42"/>
      <c r="E137" s="42"/>
      <c r="F137" s="46" t="s">
        <v>447</v>
      </c>
      <c r="G137" s="42"/>
      <c r="H137" s="42" t="s">
        <v>48</v>
      </c>
      <c r="I137" s="43">
        <v>2.9</v>
      </c>
      <c r="J137" s="43">
        <v>3.33</v>
      </c>
      <c r="K137" s="45" t="s">
        <v>116</v>
      </c>
      <c r="L137" s="43">
        <v>0.55000000000000004</v>
      </c>
      <c r="M137" s="43">
        <v>2.2200000000000002</v>
      </c>
    </row>
    <row r="138" spans="1:19" ht="14.1" customHeight="1" x14ac:dyDescent="0.2">
      <c r="A138" s="41" t="s">
        <v>479</v>
      </c>
      <c r="B138" s="42" t="s">
        <v>480</v>
      </c>
      <c r="C138" s="42" t="s">
        <v>446</v>
      </c>
      <c r="D138" s="42"/>
      <c r="E138" s="42" t="s">
        <v>316</v>
      </c>
      <c r="F138" s="46" t="s">
        <v>447</v>
      </c>
      <c r="G138" s="42"/>
      <c r="H138" s="42" t="s">
        <v>48</v>
      </c>
      <c r="I138" s="43">
        <v>2.9</v>
      </c>
      <c r="J138" s="43">
        <v>3.33</v>
      </c>
      <c r="K138" s="45" t="s">
        <v>116</v>
      </c>
      <c r="L138" s="43">
        <v>0.55000000000000004</v>
      </c>
      <c r="M138" s="43">
        <v>2.2200000000000002</v>
      </c>
      <c r="N138" s="42" t="s">
        <v>51</v>
      </c>
      <c r="O138" s="43">
        <v>3</v>
      </c>
      <c r="P138" s="43">
        <v>3.33</v>
      </c>
    </row>
    <row r="139" spans="1:19" ht="14.1" customHeight="1" x14ac:dyDescent="0.2">
      <c r="A139" s="41" t="s">
        <v>481</v>
      </c>
      <c r="B139" s="42" t="s">
        <v>324</v>
      </c>
      <c r="C139" s="42" t="s">
        <v>446</v>
      </c>
      <c r="D139" s="42" t="s">
        <v>207</v>
      </c>
      <c r="E139" s="42"/>
      <c r="F139" s="46" t="s">
        <v>447</v>
      </c>
      <c r="G139" s="42"/>
      <c r="H139" s="42" t="s">
        <v>48</v>
      </c>
      <c r="I139" s="43">
        <v>2.9</v>
      </c>
      <c r="J139" s="43">
        <v>3.33</v>
      </c>
      <c r="K139" s="45" t="s">
        <v>116</v>
      </c>
      <c r="L139" s="43">
        <v>0.55000000000000004</v>
      </c>
      <c r="M139" s="43">
        <v>2.2200000000000002</v>
      </c>
      <c r="N139" s="42" t="s">
        <v>51</v>
      </c>
      <c r="O139" s="43">
        <v>3.95</v>
      </c>
      <c r="P139" s="43">
        <v>2.33</v>
      </c>
    </row>
    <row r="140" spans="1:19" ht="14.1" customHeight="1" x14ac:dyDescent="0.2">
      <c r="A140" s="41" t="s">
        <v>482</v>
      </c>
      <c r="B140" s="42" t="s">
        <v>283</v>
      </c>
      <c r="C140" s="42" t="s">
        <v>446</v>
      </c>
      <c r="D140" s="42" t="s">
        <v>284</v>
      </c>
      <c r="E140" s="42"/>
      <c r="F140" s="46" t="s">
        <v>447</v>
      </c>
      <c r="G140" s="42"/>
      <c r="H140" s="42" t="s">
        <v>48</v>
      </c>
      <c r="I140" s="43">
        <v>2.9</v>
      </c>
      <c r="J140" s="43">
        <v>3.33</v>
      </c>
      <c r="K140" s="45" t="s">
        <v>116</v>
      </c>
      <c r="L140" s="43">
        <v>0.55000000000000004</v>
      </c>
      <c r="M140" s="43">
        <v>2.2200000000000002</v>
      </c>
      <c r="N140" s="42" t="s">
        <v>51</v>
      </c>
      <c r="O140" s="43">
        <v>3</v>
      </c>
      <c r="P140" s="43">
        <v>3.33</v>
      </c>
    </row>
    <row r="141" spans="1:19" ht="14.1" customHeight="1" x14ac:dyDescent="0.2">
      <c r="A141" s="41" t="s">
        <v>483</v>
      </c>
      <c r="B141" s="42" t="s">
        <v>484</v>
      </c>
      <c r="C141" s="42" t="s">
        <v>446</v>
      </c>
      <c r="D141" s="42" t="s">
        <v>284</v>
      </c>
      <c r="E141" s="42"/>
      <c r="F141" s="46" t="s">
        <v>447</v>
      </c>
      <c r="G141" s="42"/>
      <c r="H141" s="42" t="s">
        <v>48</v>
      </c>
      <c r="I141" s="43">
        <v>2.9</v>
      </c>
      <c r="J141" s="43">
        <v>3.33</v>
      </c>
      <c r="K141" s="45" t="s">
        <v>116</v>
      </c>
      <c r="L141" s="43">
        <v>0.55000000000000004</v>
      </c>
      <c r="M141" s="43">
        <v>2.2200000000000002</v>
      </c>
      <c r="N141" s="42" t="s">
        <v>51</v>
      </c>
      <c r="O141" s="43">
        <v>1</v>
      </c>
      <c r="P141" s="43">
        <v>3.33</v>
      </c>
    </row>
    <row r="142" spans="1:19" ht="14.1" customHeight="1" x14ac:dyDescent="0.2">
      <c r="A142" s="41" t="s">
        <v>485</v>
      </c>
      <c r="B142" s="42" t="s">
        <v>233</v>
      </c>
      <c r="C142" s="42" t="s">
        <v>446</v>
      </c>
      <c r="D142" s="42"/>
      <c r="E142" s="42"/>
      <c r="F142" s="46" t="s">
        <v>447</v>
      </c>
      <c r="G142" s="42"/>
      <c r="H142" s="42" t="s">
        <v>48</v>
      </c>
      <c r="I142" s="43">
        <v>2.9</v>
      </c>
      <c r="J142" s="43">
        <v>3.33</v>
      </c>
      <c r="K142" s="45" t="s">
        <v>116</v>
      </c>
      <c r="L142" s="43">
        <v>0.55000000000000004</v>
      </c>
      <c r="M142" s="43">
        <v>2.2200000000000002</v>
      </c>
    </row>
    <row r="143" spans="1:19" ht="14.1" customHeight="1" x14ac:dyDescent="0.2">
      <c r="A143" s="41" t="s">
        <v>486</v>
      </c>
      <c r="B143" s="42" t="s">
        <v>235</v>
      </c>
      <c r="C143" s="42" t="s">
        <v>446</v>
      </c>
      <c r="D143" s="42"/>
      <c r="E143" s="42"/>
      <c r="F143" s="46" t="s">
        <v>447</v>
      </c>
      <c r="G143" s="42"/>
      <c r="H143" s="42" t="s">
        <v>48</v>
      </c>
      <c r="I143" s="43">
        <v>2.9</v>
      </c>
      <c r="J143" s="43">
        <v>3.33</v>
      </c>
      <c r="K143" s="45" t="s">
        <v>116</v>
      </c>
      <c r="L143" s="43">
        <v>0.55000000000000004</v>
      </c>
      <c r="M143" s="43">
        <v>2.2200000000000002</v>
      </c>
    </row>
    <row r="144" spans="1:19" ht="14.1" customHeight="1" x14ac:dyDescent="0.2">
      <c r="A144" s="41" t="s">
        <v>487</v>
      </c>
      <c r="B144" s="42" t="s">
        <v>488</v>
      </c>
      <c r="C144" s="42" t="s">
        <v>489</v>
      </c>
      <c r="D144" s="42"/>
      <c r="E144" s="42"/>
      <c r="F144" s="46" t="s">
        <v>212</v>
      </c>
      <c r="G144" s="42"/>
      <c r="H144" s="42" t="s">
        <v>48</v>
      </c>
      <c r="I144" s="43">
        <v>2.9</v>
      </c>
      <c r="J144" s="43">
        <v>3.33</v>
      </c>
      <c r="K144" s="45" t="s">
        <v>116</v>
      </c>
      <c r="L144" s="43">
        <v>0.98499999999999999</v>
      </c>
      <c r="M144" s="43">
        <v>0</v>
      </c>
      <c r="N144" s="45" t="s">
        <v>49</v>
      </c>
      <c r="O144" s="43">
        <v>1</v>
      </c>
      <c r="P144" s="43">
        <v>3.33</v>
      </c>
      <c r="Q144" s="45" t="s">
        <v>50</v>
      </c>
      <c r="R144" s="43">
        <v>0.1</v>
      </c>
      <c r="S144" s="43">
        <v>3.33</v>
      </c>
    </row>
    <row r="145" spans="1:22" ht="14.1" customHeight="1" x14ac:dyDescent="0.2">
      <c r="A145" s="41" t="s">
        <v>490</v>
      </c>
      <c r="B145" s="42" t="s">
        <v>489</v>
      </c>
      <c r="C145" s="42" t="s">
        <v>489</v>
      </c>
      <c r="D145" s="42" t="s">
        <v>207</v>
      </c>
      <c r="E145" s="42"/>
      <c r="F145" s="46" t="s">
        <v>212</v>
      </c>
      <c r="G145" s="42"/>
      <c r="H145" s="42" t="s">
        <v>48</v>
      </c>
      <c r="I145" s="43">
        <v>2.9</v>
      </c>
      <c r="J145" s="43">
        <v>3.33</v>
      </c>
      <c r="K145" s="45" t="s">
        <v>116</v>
      </c>
      <c r="L145" s="43">
        <v>0.98499999999999999</v>
      </c>
      <c r="M145" s="43">
        <v>0</v>
      </c>
      <c r="N145" s="42" t="s">
        <v>51</v>
      </c>
      <c r="O145" s="43">
        <v>3.86</v>
      </c>
      <c r="P145" s="43">
        <v>0</v>
      </c>
      <c r="Q145" s="45" t="s">
        <v>49</v>
      </c>
      <c r="R145" s="43">
        <v>1</v>
      </c>
      <c r="S145" s="43">
        <v>3.33</v>
      </c>
      <c r="T145" s="45" t="s">
        <v>50</v>
      </c>
      <c r="U145" s="43">
        <v>0.1</v>
      </c>
      <c r="V145" s="43">
        <v>3.33</v>
      </c>
    </row>
    <row r="146" spans="1:22" ht="14.1" customHeight="1" x14ac:dyDescent="0.2">
      <c r="A146" s="41" t="s">
        <v>491</v>
      </c>
      <c r="B146" s="42" t="s">
        <v>492</v>
      </c>
      <c r="C146" s="42" t="s">
        <v>489</v>
      </c>
      <c r="D146" s="42"/>
      <c r="E146" s="42"/>
      <c r="F146" s="46" t="s">
        <v>212</v>
      </c>
      <c r="G146" s="42"/>
      <c r="H146" s="42" t="s">
        <v>48</v>
      </c>
      <c r="I146" s="43">
        <v>2.9</v>
      </c>
      <c r="J146" s="43">
        <v>3.33</v>
      </c>
      <c r="K146" s="45" t="s">
        <v>116</v>
      </c>
      <c r="L146" s="43">
        <v>0.98499999999999999</v>
      </c>
      <c r="M146" s="43">
        <v>0</v>
      </c>
      <c r="N146" s="45" t="s">
        <v>49</v>
      </c>
      <c r="O146" s="43">
        <v>1</v>
      </c>
      <c r="P146" s="43">
        <v>3.33</v>
      </c>
      <c r="Q146" s="45" t="s">
        <v>50</v>
      </c>
      <c r="R146" s="43">
        <v>0.1</v>
      </c>
      <c r="S146" s="43">
        <v>3.33</v>
      </c>
    </row>
    <row r="147" spans="1:22" ht="14.1" customHeight="1" x14ac:dyDescent="0.2">
      <c r="A147" s="41" t="s">
        <v>493</v>
      </c>
      <c r="B147" s="42" t="s">
        <v>494</v>
      </c>
      <c r="C147" s="42" t="s">
        <v>489</v>
      </c>
      <c r="D147" s="42"/>
      <c r="E147" s="42"/>
      <c r="F147" s="46" t="s">
        <v>212</v>
      </c>
      <c r="G147" s="42"/>
      <c r="H147" s="42" t="s">
        <v>48</v>
      </c>
      <c r="I147" s="43">
        <v>2.9</v>
      </c>
      <c r="J147" s="43">
        <v>3.33</v>
      </c>
      <c r="K147" s="45" t="s">
        <v>116</v>
      </c>
      <c r="L147" s="43">
        <v>0.98499999999999999</v>
      </c>
      <c r="M147" s="43">
        <v>0</v>
      </c>
      <c r="N147" s="45" t="s">
        <v>49</v>
      </c>
      <c r="O147" s="43">
        <v>1</v>
      </c>
      <c r="P147" s="43">
        <v>3.33</v>
      </c>
      <c r="Q147" s="45" t="s">
        <v>50</v>
      </c>
      <c r="R147" s="43">
        <v>0.1</v>
      </c>
      <c r="S147" s="43">
        <v>3.33</v>
      </c>
    </row>
    <row r="148" spans="1:22" ht="14.1" customHeight="1" x14ac:dyDescent="0.2">
      <c r="A148" s="41" t="s">
        <v>495</v>
      </c>
      <c r="B148" s="42" t="s">
        <v>496</v>
      </c>
      <c r="C148" s="42" t="s">
        <v>489</v>
      </c>
      <c r="D148" s="42"/>
      <c r="E148" s="42"/>
      <c r="F148" s="46" t="s">
        <v>212</v>
      </c>
      <c r="G148" s="42"/>
      <c r="H148" s="42" t="s">
        <v>48</v>
      </c>
      <c r="I148" s="43">
        <v>2.9</v>
      </c>
      <c r="J148" s="43">
        <v>3.33</v>
      </c>
      <c r="K148" s="45" t="s">
        <v>116</v>
      </c>
      <c r="L148" s="43">
        <v>0.98499999999999999</v>
      </c>
      <c r="M148" s="43">
        <v>0</v>
      </c>
      <c r="N148" s="45" t="s">
        <v>49</v>
      </c>
      <c r="O148" s="43">
        <v>1</v>
      </c>
      <c r="P148" s="43">
        <v>3.33</v>
      </c>
      <c r="Q148" s="45" t="s">
        <v>50</v>
      </c>
      <c r="R148" s="43">
        <v>0.1</v>
      </c>
      <c r="S148" s="43">
        <v>3.33</v>
      </c>
    </row>
    <row r="149" spans="1:22" ht="14.1" customHeight="1" x14ac:dyDescent="0.2">
      <c r="A149" s="41" t="s">
        <v>497</v>
      </c>
      <c r="B149" s="42" t="s">
        <v>498</v>
      </c>
      <c r="C149" s="42" t="s">
        <v>489</v>
      </c>
      <c r="D149" s="42"/>
      <c r="E149" s="42"/>
      <c r="F149" s="46" t="s">
        <v>212</v>
      </c>
      <c r="G149" s="42"/>
      <c r="H149" s="42" t="s">
        <v>48</v>
      </c>
      <c r="I149" s="43">
        <v>2.9</v>
      </c>
      <c r="J149" s="43">
        <v>3.33</v>
      </c>
      <c r="K149" s="45" t="s">
        <v>116</v>
      </c>
      <c r="L149" s="43">
        <v>0.98499999999999999</v>
      </c>
      <c r="M149" s="43">
        <v>0</v>
      </c>
      <c r="N149" s="45" t="s">
        <v>49</v>
      </c>
      <c r="O149" s="43">
        <v>1</v>
      </c>
      <c r="P149" s="43">
        <v>3.33</v>
      </c>
      <c r="Q149" s="45" t="s">
        <v>50</v>
      </c>
      <c r="R149" s="43">
        <v>0.1</v>
      </c>
      <c r="S149" s="43">
        <v>3.33</v>
      </c>
    </row>
    <row r="150" spans="1:22" ht="14.1" customHeight="1" x14ac:dyDescent="0.2">
      <c r="A150" s="41" t="s">
        <v>499</v>
      </c>
      <c r="B150" s="42" t="s">
        <v>500</v>
      </c>
      <c r="C150" s="42" t="s">
        <v>489</v>
      </c>
      <c r="D150" s="42"/>
      <c r="E150" s="42"/>
      <c r="F150" s="46" t="s">
        <v>212</v>
      </c>
      <c r="G150" s="42"/>
      <c r="H150" s="42" t="s">
        <v>48</v>
      </c>
      <c r="I150" s="43">
        <v>2.9</v>
      </c>
      <c r="J150" s="43">
        <v>3.33</v>
      </c>
      <c r="K150" s="45" t="s">
        <v>116</v>
      </c>
      <c r="L150" s="43">
        <v>0.98499999999999999</v>
      </c>
      <c r="M150" s="43">
        <v>0</v>
      </c>
      <c r="N150" s="45" t="s">
        <v>49</v>
      </c>
      <c r="O150" s="43">
        <v>1</v>
      </c>
      <c r="P150" s="43">
        <v>3.33</v>
      </c>
      <c r="Q150" s="45" t="s">
        <v>50</v>
      </c>
      <c r="R150" s="43">
        <v>0.1</v>
      </c>
      <c r="S150" s="43">
        <v>3.33</v>
      </c>
    </row>
    <row r="151" spans="1:22" ht="14.1" customHeight="1" x14ac:dyDescent="0.2">
      <c r="A151" s="41" t="s">
        <v>501</v>
      </c>
      <c r="B151" s="42" t="s">
        <v>502</v>
      </c>
      <c r="C151" s="42" t="s">
        <v>489</v>
      </c>
      <c r="D151" s="42" t="s">
        <v>207</v>
      </c>
      <c r="E151" s="42"/>
      <c r="F151" s="46" t="s">
        <v>212</v>
      </c>
      <c r="G151" s="42"/>
      <c r="H151" s="42" t="s">
        <v>48</v>
      </c>
      <c r="I151" s="43">
        <v>2.9</v>
      </c>
      <c r="J151" s="43">
        <v>3.33</v>
      </c>
      <c r="K151" s="45" t="s">
        <v>116</v>
      </c>
      <c r="L151" s="43">
        <v>0.98499999999999999</v>
      </c>
      <c r="M151" s="43">
        <v>0</v>
      </c>
      <c r="N151" s="42" t="s">
        <v>51</v>
      </c>
      <c r="O151" s="43">
        <v>3.5</v>
      </c>
      <c r="P151" s="43">
        <v>2.5</v>
      </c>
      <c r="Q151" s="45" t="s">
        <v>49</v>
      </c>
      <c r="R151" s="43">
        <v>1</v>
      </c>
      <c r="S151" s="43">
        <v>3.33</v>
      </c>
      <c r="T151" s="45" t="s">
        <v>50</v>
      </c>
      <c r="U151" s="43">
        <v>0.1</v>
      </c>
      <c r="V151" s="43">
        <v>3.33</v>
      </c>
    </row>
    <row r="152" spans="1:22" ht="14.1" customHeight="1" x14ac:dyDescent="0.2">
      <c r="A152" s="41" t="s">
        <v>503</v>
      </c>
      <c r="B152" s="42" t="s">
        <v>337</v>
      </c>
      <c r="C152" s="42" t="s">
        <v>489</v>
      </c>
      <c r="D152" s="42" t="s">
        <v>207</v>
      </c>
      <c r="E152" s="42"/>
      <c r="F152" s="46" t="s">
        <v>212</v>
      </c>
      <c r="G152" s="42"/>
      <c r="H152" s="42" t="s">
        <v>48</v>
      </c>
      <c r="I152" s="43">
        <v>2.9</v>
      </c>
      <c r="J152" s="43">
        <v>3.33</v>
      </c>
      <c r="K152" s="45" t="s">
        <v>116</v>
      </c>
      <c r="L152" s="43">
        <v>0.98499999999999999</v>
      </c>
      <c r="M152" s="43">
        <v>0</v>
      </c>
      <c r="N152" s="42" t="s">
        <v>51</v>
      </c>
      <c r="O152" s="43">
        <v>3.53</v>
      </c>
      <c r="P152" s="43">
        <v>3</v>
      </c>
      <c r="Q152" s="45" t="s">
        <v>49</v>
      </c>
      <c r="R152" s="43">
        <v>1</v>
      </c>
      <c r="S152" s="43">
        <v>3.33</v>
      </c>
      <c r="T152" s="45" t="s">
        <v>50</v>
      </c>
      <c r="U152" s="43">
        <v>0.1</v>
      </c>
      <c r="V152" s="43">
        <v>3.33</v>
      </c>
    </row>
    <row r="153" spans="1:22" ht="14.1" customHeight="1" x14ac:dyDescent="0.2">
      <c r="A153" s="41" t="s">
        <v>504</v>
      </c>
      <c r="B153" s="42" t="s">
        <v>505</v>
      </c>
      <c r="C153" s="42" t="s">
        <v>489</v>
      </c>
      <c r="D153" s="42" t="s">
        <v>207</v>
      </c>
      <c r="E153" s="42"/>
      <c r="F153" s="46" t="s">
        <v>212</v>
      </c>
      <c r="G153" s="42"/>
      <c r="H153" s="42" t="s">
        <v>48</v>
      </c>
      <c r="I153" s="43">
        <v>2.9</v>
      </c>
      <c r="J153" s="43">
        <v>3.33</v>
      </c>
      <c r="K153" s="45" t="s">
        <v>116</v>
      </c>
      <c r="L153" s="43">
        <v>0.98499999999999999</v>
      </c>
      <c r="M153" s="43">
        <v>0</v>
      </c>
      <c r="N153" s="42" t="s">
        <v>51</v>
      </c>
      <c r="O153" s="43">
        <v>3.65</v>
      </c>
      <c r="P153" s="43">
        <v>0</v>
      </c>
      <c r="Q153" s="45" t="s">
        <v>49</v>
      </c>
      <c r="R153" s="43">
        <v>1</v>
      </c>
      <c r="S153" s="43">
        <v>3.33</v>
      </c>
      <c r="T153" s="45" t="s">
        <v>50</v>
      </c>
      <c r="U153" s="43">
        <v>0.1</v>
      </c>
      <c r="V153" s="43">
        <v>3.33</v>
      </c>
    </row>
    <row r="154" spans="1:22" ht="14.1" customHeight="1" x14ac:dyDescent="0.2">
      <c r="A154" s="41" t="s">
        <v>506</v>
      </c>
      <c r="B154" s="42" t="s">
        <v>507</v>
      </c>
      <c r="C154" s="42" t="s">
        <v>489</v>
      </c>
      <c r="D154" s="42"/>
      <c r="E154" s="42"/>
      <c r="F154" s="46" t="s">
        <v>212</v>
      </c>
      <c r="G154" s="42"/>
      <c r="H154" s="42" t="s">
        <v>48</v>
      </c>
      <c r="I154" s="43">
        <v>2.9</v>
      </c>
      <c r="J154" s="43">
        <v>3.33</v>
      </c>
      <c r="K154" s="45" t="s">
        <v>116</v>
      </c>
      <c r="L154" s="43">
        <v>0.98499999999999999</v>
      </c>
      <c r="M154" s="43">
        <v>0</v>
      </c>
      <c r="N154" s="42" t="s">
        <v>51</v>
      </c>
      <c r="O154" s="43">
        <v>3.5</v>
      </c>
      <c r="P154" s="43">
        <v>3.33</v>
      </c>
      <c r="Q154" s="45" t="s">
        <v>49</v>
      </c>
      <c r="R154" s="43">
        <v>1</v>
      </c>
      <c r="S154" s="43">
        <v>3.33</v>
      </c>
      <c r="T154" s="45" t="s">
        <v>50</v>
      </c>
      <c r="U154" s="43">
        <v>0.1</v>
      </c>
      <c r="V154" s="43">
        <v>3.33</v>
      </c>
    </row>
    <row r="155" spans="1:22" ht="14.1" customHeight="1" x14ac:dyDescent="0.2">
      <c r="A155" s="41" t="s">
        <v>508</v>
      </c>
      <c r="B155" s="42" t="s">
        <v>509</v>
      </c>
      <c r="C155" s="42" t="s">
        <v>489</v>
      </c>
      <c r="D155" s="42"/>
      <c r="E155" s="42"/>
      <c r="F155" s="46" t="s">
        <v>212</v>
      </c>
      <c r="G155" s="42"/>
      <c r="H155" s="42" t="s">
        <v>48</v>
      </c>
      <c r="I155" s="43">
        <v>2.9</v>
      </c>
      <c r="J155" s="43">
        <v>3.33</v>
      </c>
      <c r="K155" s="45" t="s">
        <v>116</v>
      </c>
      <c r="L155" s="43">
        <v>0.98499999999999999</v>
      </c>
      <c r="M155" s="43">
        <v>0</v>
      </c>
      <c r="N155" s="42" t="s">
        <v>51</v>
      </c>
      <c r="O155" s="43">
        <v>3.75</v>
      </c>
      <c r="P155" s="43">
        <v>0</v>
      </c>
      <c r="Q155" s="45" t="s">
        <v>49</v>
      </c>
      <c r="R155" s="43">
        <v>1</v>
      </c>
      <c r="S155" s="43">
        <v>3.33</v>
      </c>
      <c r="T155" s="45" t="s">
        <v>50</v>
      </c>
      <c r="U155" s="43">
        <v>0.1</v>
      </c>
      <c r="V155" s="43">
        <v>3.33</v>
      </c>
    </row>
    <row r="156" spans="1:22" ht="14.1" customHeight="1" x14ac:dyDescent="0.2">
      <c r="A156" s="41" t="s">
        <v>510</v>
      </c>
      <c r="B156" s="42" t="s">
        <v>511</v>
      </c>
      <c r="C156" s="42" t="s">
        <v>489</v>
      </c>
      <c r="D156" s="42"/>
      <c r="E156" s="42"/>
      <c r="F156" s="46" t="s">
        <v>212</v>
      </c>
      <c r="G156" s="42"/>
      <c r="H156" s="42" t="s">
        <v>48</v>
      </c>
      <c r="I156" s="43">
        <v>2.9</v>
      </c>
      <c r="J156" s="43">
        <v>3.33</v>
      </c>
      <c r="K156" s="45" t="s">
        <v>116</v>
      </c>
      <c r="L156" s="43">
        <v>0.98499999999999999</v>
      </c>
      <c r="M156" s="43">
        <v>0</v>
      </c>
      <c r="N156" s="45" t="s">
        <v>49</v>
      </c>
      <c r="O156" s="43">
        <v>1</v>
      </c>
      <c r="P156" s="43">
        <v>3.33</v>
      </c>
      <c r="Q156" s="45" t="s">
        <v>50</v>
      </c>
      <c r="R156" s="43">
        <v>0.1</v>
      </c>
      <c r="S156" s="43">
        <v>3.33</v>
      </c>
      <c r="T156" s="45" t="s">
        <v>90</v>
      </c>
      <c r="U156" s="43">
        <v>1</v>
      </c>
      <c r="V156" s="43">
        <v>0</v>
      </c>
    </row>
    <row r="157" spans="1:22" ht="14.1" customHeight="1" x14ac:dyDescent="0.2">
      <c r="A157" s="41" t="s">
        <v>512</v>
      </c>
      <c r="B157" s="42" t="s">
        <v>513</v>
      </c>
      <c r="C157" s="42" t="s">
        <v>489</v>
      </c>
      <c r="D157" s="42"/>
      <c r="E157" s="42"/>
      <c r="F157" s="46" t="s">
        <v>212</v>
      </c>
      <c r="G157" s="42"/>
      <c r="H157" s="42" t="s">
        <v>48</v>
      </c>
      <c r="I157" s="43">
        <v>2.9</v>
      </c>
      <c r="J157" s="43">
        <v>3.33</v>
      </c>
      <c r="K157" s="45" t="s">
        <v>116</v>
      </c>
      <c r="L157" s="43">
        <v>0.98499999999999999</v>
      </c>
      <c r="M157" s="43">
        <v>0</v>
      </c>
      <c r="N157" s="45" t="s">
        <v>49</v>
      </c>
      <c r="O157" s="43">
        <v>1</v>
      </c>
      <c r="P157" s="43">
        <v>3.33</v>
      </c>
      <c r="Q157" s="45" t="s">
        <v>50</v>
      </c>
      <c r="R157" s="43">
        <v>0.1</v>
      </c>
      <c r="S157" s="43">
        <v>3.33</v>
      </c>
    </row>
    <row r="158" spans="1:22" ht="14.1" customHeight="1" x14ac:dyDescent="0.2">
      <c r="A158" s="41" t="s">
        <v>514</v>
      </c>
      <c r="B158" s="42" t="s">
        <v>515</v>
      </c>
      <c r="C158" s="42" t="s">
        <v>489</v>
      </c>
      <c r="D158" s="42"/>
      <c r="E158" s="42"/>
      <c r="F158" s="46" t="s">
        <v>212</v>
      </c>
      <c r="G158" s="42"/>
      <c r="H158" s="42" t="s">
        <v>48</v>
      </c>
      <c r="I158" s="43">
        <v>2.9</v>
      </c>
      <c r="J158" s="43">
        <v>3.33</v>
      </c>
      <c r="K158" s="45" t="s">
        <v>116</v>
      </c>
      <c r="L158" s="43">
        <v>0.98499999999999999</v>
      </c>
      <c r="M158" s="43">
        <v>0</v>
      </c>
      <c r="N158" s="45" t="s">
        <v>49</v>
      </c>
      <c r="O158" s="43">
        <v>1</v>
      </c>
      <c r="P158" s="43">
        <v>3.33</v>
      </c>
      <c r="Q158" s="45" t="s">
        <v>50</v>
      </c>
      <c r="R158" s="43">
        <v>0.1</v>
      </c>
      <c r="S158" s="43">
        <v>3.33</v>
      </c>
    </row>
    <row r="159" spans="1:22" ht="14.1" customHeight="1" x14ac:dyDescent="0.2">
      <c r="A159" s="41" t="s">
        <v>514</v>
      </c>
      <c r="B159" s="42" t="s">
        <v>516</v>
      </c>
      <c r="C159" s="42" t="s">
        <v>489</v>
      </c>
      <c r="D159" s="42"/>
      <c r="E159" s="42"/>
      <c r="F159" s="46" t="s">
        <v>212</v>
      </c>
      <c r="G159" s="42"/>
      <c r="H159" s="42" t="s">
        <v>48</v>
      </c>
      <c r="I159" s="43">
        <v>2.9</v>
      </c>
      <c r="J159" s="43">
        <v>3.33</v>
      </c>
      <c r="K159" s="45" t="s">
        <v>116</v>
      </c>
      <c r="L159" s="43">
        <v>0.98499999999999999</v>
      </c>
      <c r="M159" s="43">
        <v>0</v>
      </c>
      <c r="N159" s="45" t="s">
        <v>49</v>
      </c>
      <c r="O159" s="43">
        <v>1</v>
      </c>
      <c r="P159" s="43">
        <v>3.33</v>
      </c>
      <c r="Q159" s="45" t="s">
        <v>50</v>
      </c>
      <c r="R159" s="43">
        <v>0.1</v>
      </c>
      <c r="S159" s="43">
        <v>3.33</v>
      </c>
    </row>
    <row r="160" spans="1:22" ht="14.1" customHeight="1" x14ac:dyDescent="0.2">
      <c r="A160" s="41" t="s">
        <v>517</v>
      </c>
      <c r="B160" s="42" t="s">
        <v>518</v>
      </c>
      <c r="C160" s="42" t="s">
        <v>489</v>
      </c>
      <c r="D160" s="42"/>
      <c r="E160" s="42"/>
      <c r="F160" s="46" t="s">
        <v>212</v>
      </c>
      <c r="G160" s="42"/>
      <c r="H160" s="42" t="s">
        <v>48</v>
      </c>
      <c r="I160" s="43">
        <v>2.9</v>
      </c>
      <c r="J160" s="43">
        <v>3.33</v>
      </c>
      <c r="K160" s="45" t="s">
        <v>116</v>
      </c>
      <c r="L160" s="43">
        <v>0.98499999999999999</v>
      </c>
      <c r="M160" s="43">
        <v>0</v>
      </c>
      <c r="N160" s="42" t="s">
        <v>51</v>
      </c>
      <c r="O160" s="43">
        <v>3.46</v>
      </c>
      <c r="P160" s="43">
        <v>3.33</v>
      </c>
      <c r="Q160" s="45" t="s">
        <v>49</v>
      </c>
      <c r="R160" s="43">
        <v>1</v>
      </c>
      <c r="S160" s="43">
        <v>3.33</v>
      </c>
      <c r="T160" s="45" t="s">
        <v>50</v>
      </c>
      <c r="U160" s="43">
        <v>0.1</v>
      </c>
      <c r="V160" s="43">
        <v>3.33</v>
      </c>
    </row>
    <row r="161" spans="1:22" ht="14.1" customHeight="1" x14ac:dyDescent="0.2">
      <c r="A161" s="41" t="s">
        <v>519</v>
      </c>
      <c r="B161" s="42" t="s">
        <v>520</v>
      </c>
      <c r="C161" s="42" t="s">
        <v>489</v>
      </c>
      <c r="D161" s="42" t="s">
        <v>284</v>
      </c>
      <c r="E161" s="42"/>
      <c r="F161" s="46" t="s">
        <v>212</v>
      </c>
      <c r="G161" s="42"/>
      <c r="H161" s="42" t="s">
        <v>48</v>
      </c>
      <c r="I161" s="43">
        <v>2.9</v>
      </c>
      <c r="J161" s="43">
        <v>3.33</v>
      </c>
      <c r="K161" s="45" t="s">
        <v>116</v>
      </c>
      <c r="L161" s="43">
        <v>0.98499999999999999</v>
      </c>
      <c r="M161" s="43">
        <v>0</v>
      </c>
      <c r="N161" s="42" t="s">
        <v>51</v>
      </c>
      <c r="O161" s="43">
        <v>2</v>
      </c>
      <c r="P161" s="43">
        <v>3.33</v>
      </c>
      <c r="Q161" s="45" t="s">
        <v>49</v>
      </c>
      <c r="R161" s="43">
        <v>1</v>
      </c>
      <c r="S161" s="43">
        <v>3.33</v>
      </c>
      <c r="T161" s="45" t="s">
        <v>50</v>
      </c>
      <c r="U161" s="43">
        <v>0.1</v>
      </c>
      <c r="V161" s="43">
        <v>3.33</v>
      </c>
    </row>
    <row r="162" spans="1:22" ht="14.1" customHeight="1" x14ac:dyDescent="0.2">
      <c r="A162" s="41" t="s">
        <v>521</v>
      </c>
      <c r="B162" s="42" t="s">
        <v>522</v>
      </c>
      <c r="C162" s="42" t="s">
        <v>489</v>
      </c>
      <c r="D162" s="42"/>
      <c r="E162" s="45" t="s">
        <v>253</v>
      </c>
      <c r="F162" s="46" t="s">
        <v>212</v>
      </c>
      <c r="G162" s="42"/>
      <c r="H162" s="42" t="s">
        <v>48</v>
      </c>
      <c r="I162" s="43">
        <v>2.9</v>
      </c>
      <c r="J162" s="43">
        <v>3.33</v>
      </c>
      <c r="K162" s="45" t="s">
        <v>116</v>
      </c>
      <c r="L162" s="43">
        <v>0.98499999999999999</v>
      </c>
      <c r="M162" s="43">
        <v>0</v>
      </c>
      <c r="N162" s="42" t="s">
        <v>51</v>
      </c>
      <c r="O162" s="43">
        <v>3.5</v>
      </c>
      <c r="P162" s="43">
        <v>3.33</v>
      </c>
      <c r="Q162" s="45" t="s">
        <v>49</v>
      </c>
      <c r="R162" s="43">
        <v>1</v>
      </c>
      <c r="S162" s="43">
        <v>3.33</v>
      </c>
      <c r="T162" s="45" t="s">
        <v>50</v>
      </c>
      <c r="U162" s="43">
        <v>0.1</v>
      </c>
      <c r="V162" s="43">
        <v>3.33</v>
      </c>
    </row>
    <row r="163" spans="1:22" ht="14.1" customHeight="1" x14ac:dyDescent="0.2">
      <c r="A163" s="41" t="s">
        <v>104</v>
      </c>
      <c r="B163" s="42" t="s">
        <v>233</v>
      </c>
      <c r="C163" s="42" t="s">
        <v>489</v>
      </c>
      <c r="D163" s="42"/>
      <c r="E163" s="42"/>
      <c r="F163" s="46" t="s">
        <v>212</v>
      </c>
      <c r="G163" s="42"/>
      <c r="H163" s="42" t="s">
        <v>48</v>
      </c>
      <c r="I163" s="43">
        <v>2.9</v>
      </c>
      <c r="J163" s="43">
        <v>3.33</v>
      </c>
      <c r="K163" s="45" t="s">
        <v>116</v>
      </c>
      <c r="L163" s="43">
        <v>0.98499999999999999</v>
      </c>
      <c r="M163" s="43">
        <v>0</v>
      </c>
      <c r="N163" s="45" t="s">
        <v>49</v>
      </c>
      <c r="O163" s="43">
        <v>1</v>
      </c>
      <c r="P163" s="43">
        <v>3.33</v>
      </c>
      <c r="Q163" s="45" t="s">
        <v>50</v>
      </c>
      <c r="R163" s="43">
        <v>0.1</v>
      </c>
      <c r="S163" s="43">
        <v>3.33</v>
      </c>
    </row>
    <row r="164" spans="1:22" ht="14.1" customHeight="1" x14ac:dyDescent="0.2">
      <c r="A164" s="41" t="s">
        <v>523</v>
      </c>
      <c r="B164" s="42" t="s">
        <v>235</v>
      </c>
      <c r="C164" s="42" t="s">
        <v>489</v>
      </c>
      <c r="D164" s="42"/>
      <c r="E164" s="42"/>
      <c r="F164" s="46" t="s">
        <v>212</v>
      </c>
      <c r="G164" s="42"/>
      <c r="H164" s="42" t="s">
        <v>48</v>
      </c>
      <c r="I164" s="43">
        <v>2.9</v>
      </c>
      <c r="J164" s="43">
        <v>3.33</v>
      </c>
      <c r="K164" s="45" t="s">
        <v>116</v>
      </c>
      <c r="L164" s="43">
        <v>0.98499999999999999</v>
      </c>
      <c r="M164" s="43">
        <v>0</v>
      </c>
      <c r="N164" s="45" t="s">
        <v>49</v>
      </c>
      <c r="O164" s="43">
        <v>1</v>
      </c>
      <c r="P164" s="43">
        <v>3.33</v>
      </c>
      <c r="Q164" s="45" t="s">
        <v>50</v>
      </c>
      <c r="R164" s="43">
        <v>0.1</v>
      </c>
      <c r="S164" s="43">
        <v>3.33</v>
      </c>
    </row>
    <row r="165" spans="1:22" ht="14.1" customHeight="1" x14ac:dyDescent="0.2">
      <c r="A165" s="41" t="s">
        <v>524</v>
      </c>
      <c r="B165" s="42" t="s">
        <v>525</v>
      </c>
      <c r="C165" s="42" t="s">
        <v>526</v>
      </c>
      <c r="D165" s="42"/>
      <c r="E165" s="42"/>
      <c r="F165" s="46" t="s">
        <v>527</v>
      </c>
      <c r="G165" s="42"/>
      <c r="H165" s="42" t="s">
        <v>48</v>
      </c>
      <c r="I165" s="43">
        <v>2.9</v>
      </c>
      <c r="J165" s="43">
        <v>3.33</v>
      </c>
      <c r="K165" s="45" t="s">
        <v>116</v>
      </c>
      <c r="L165" s="43">
        <v>2</v>
      </c>
      <c r="M165" s="43">
        <v>3.33</v>
      </c>
      <c r="N165" s="42" t="s">
        <v>528</v>
      </c>
      <c r="O165" s="44">
        <v>0.37</v>
      </c>
      <c r="P165" s="44">
        <v>3.33</v>
      </c>
    </row>
    <row r="166" spans="1:22" ht="14.1" customHeight="1" x14ac:dyDescent="0.2">
      <c r="A166" s="41" t="s">
        <v>529</v>
      </c>
      <c r="B166" s="42" t="s">
        <v>530</v>
      </c>
      <c r="C166" s="42" t="s">
        <v>526</v>
      </c>
      <c r="D166" s="42"/>
      <c r="E166" s="42"/>
      <c r="F166" s="46" t="s">
        <v>527</v>
      </c>
      <c r="G166" s="42"/>
      <c r="H166" s="42" t="s">
        <v>48</v>
      </c>
      <c r="I166" s="43">
        <v>2.9</v>
      </c>
      <c r="J166" s="43">
        <v>3.33</v>
      </c>
      <c r="K166" s="45" t="s">
        <v>116</v>
      </c>
      <c r="L166" s="43">
        <v>2</v>
      </c>
      <c r="M166" s="43">
        <v>3.33</v>
      </c>
      <c r="N166" s="42" t="s">
        <v>528</v>
      </c>
      <c r="O166" s="44">
        <v>0.37</v>
      </c>
      <c r="P166" s="44">
        <v>3.33</v>
      </c>
    </row>
    <row r="167" spans="1:22" ht="14.1" customHeight="1" x14ac:dyDescent="0.2">
      <c r="A167" s="41" t="s">
        <v>531</v>
      </c>
      <c r="B167" s="42" t="s">
        <v>532</v>
      </c>
      <c r="C167" s="42" t="s">
        <v>526</v>
      </c>
      <c r="D167" s="42"/>
      <c r="E167" s="45" t="s">
        <v>212</v>
      </c>
      <c r="F167" s="46" t="s">
        <v>527</v>
      </c>
      <c r="G167" s="42"/>
      <c r="H167" s="42" t="s">
        <v>48</v>
      </c>
      <c r="I167" s="43">
        <v>2.9</v>
      </c>
      <c r="J167" s="43">
        <v>3.33</v>
      </c>
      <c r="K167" s="45" t="s">
        <v>116</v>
      </c>
      <c r="L167" s="43">
        <v>2</v>
      </c>
      <c r="M167" s="43">
        <v>3.33</v>
      </c>
      <c r="N167" s="42" t="s">
        <v>51</v>
      </c>
      <c r="O167" s="43">
        <v>2</v>
      </c>
      <c r="P167" s="43">
        <v>3.33</v>
      </c>
      <c r="Q167" s="42" t="s">
        <v>528</v>
      </c>
      <c r="R167" s="44">
        <v>0.37</v>
      </c>
      <c r="S167" s="44">
        <v>3.33</v>
      </c>
    </row>
    <row r="168" spans="1:22" ht="14.1" customHeight="1" x14ac:dyDescent="0.2">
      <c r="A168" s="41" t="s">
        <v>533</v>
      </c>
      <c r="B168" s="42" t="s">
        <v>534</v>
      </c>
      <c r="C168" s="42" t="s">
        <v>526</v>
      </c>
      <c r="D168" s="42"/>
      <c r="E168" s="45" t="s">
        <v>212</v>
      </c>
      <c r="F168" s="46" t="s">
        <v>527</v>
      </c>
      <c r="G168" s="42"/>
      <c r="H168" s="42" t="s">
        <v>48</v>
      </c>
      <c r="I168" s="43">
        <v>2.9</v>
      </c>
      <c r="J168" s="43">
        <v>3.33</v>
      </c>
      <c r="K168" s="45" t="s">
        <v>116</v>
      </c>
      <c r="L168" s="43">
        <v>2</v>
      </c>
      <c r="M168" s="43">
        <v>3.33</v>
      </c>
      <c r="N168" s="42" t="s">
        <v>51</v>
      </c>
      <c r="O168" s="43">
        <v>2</v>
      </c>
      <c r="P168" s="43">
        <v>3.33</v>
      </c>
      <c r="Q168" s="42" t="s">
        <v>528</v>
      </c>
      <c r="R168" s="44">
        <v>0.37</v>
      </c>
      <c r="S168" s="44">
        <v>3.33</v>
      </c>
    </row>
    <row r="169" spans="1:22" ht="14.1" customHeight="1" x14ac:dyDescent="0.2">
      <c r="A169" s="41" t="s">
        <v>535</v>
      </c>
      <c r="B169" s="42" t="s">
        <v>536</v>
      </c>
      <c r="C169" s="42" t="s">
        <v>526</v>
      </c>
      <c r="D169" s="42" t="s">
        <v>284</v>
      </c>
      <c r="E169" s="46" t="s">
        <v>537</v>
      </c>
      <c r="F169" s="46" t="s">
        <v>527</v>
      </c>
      <c r="G169" s="42"/>
      <c r="H169" s="42" t="s">
        <v>48</v>
      </c>
      <c r="I169" s="43">
        <v>2.9</v>
      </c>
      <c r="J169" s="43">
        <v>3.33</v>
      </c>
      <c r="K169" s="45" t="s">
        <v>116</v>
      </c>
      <c r="L169" s="43">
        <v>2</v>
      </c>
      <c r="M169" s="43">
        <v>3.33</v>
      </c>
      <c r="N169" s="42" t="s">
        <v>51</v>
      </c>
      <c r="O169" s="43">
        <v>3</v>
      </c>
      <c r="P169" s="43">
        <v>3.33</v>
      </c>
      <c r="Q169" s="42" t="s">
        <v>528</v>
      </c>
      <c r="R169" s="44">
        <v>0.37</v>
      </c>
      <c r="S169" s="44">
        <v>3.33</v>
      </c>
    </row>
    <row r="170" spans="1:22" ht="14.1" customHeight="1" x14ac:dyDescent="0.2">
      <c r="A170" s="41" t="s">
        <v>538</v>
      </c>
      <c r="B170" s="42" t="s">
        <v>539</v>
      </c>
      <c r="C170" s="42" t="s">
        <v>526</v>
      </c>
      <c r="D170" s="42"/>
      <c r="E170" s="42"/>
      <c r="F170" s="46" t="s">
        <v>527</v>
      </c>
      <c r="G170" s="42"/>
      <c r="H170" s="42" t="s">
        <v>48</v>
      </c>
      <c r="I170" s="43">
        <v>2.9</v>
      </c>
      <c r="J170" s="43">
        <v>3.33</v>
      </c>
      <c r="K170" s="45" t="s">
        <v>116</v>
      </c>
      <c r="L170" s="43">
        <v>2</v>
      </c>
      <c r="M170" s="43">
        <v>3.33</v>
      </c>
      <c r="N170" s="42" t="s">
        <v>528</v>
      </c>
      <c r="O170" s="44">
        <v>0.37</v>
      </c>
      <c r="P170" s="44">
        <v>3.33</v>
      </c>
    </row>
    <row r="171" spans="1:22" ht="14.1" customHeight="1" x14ac:dyDescent="0.2">
      <c r="A171" s="41" t="s">
        <v>540</v>
      </c>
      <c r="B171" s="42" t="s">
        <v>541</v>
      </c>
      <c r="C171" s="42" t="s">
        <v>526</v>
      </c>
      <c r="D171" s="42"/>
      <c r="E171" s="42"/>
      <c r="F171" s="46" t="s">
        <v>527</v>
      </c>
      <c r="G171" s="42"/>
      <c r="H171" s="42" t="s">
        <v>48</v>
      </c>
      <c r="I171" s="43">
        <v>2.9</v>
      </c>
      <c r="J171" s="43">
        <v>3.33</v>
      </c>
      <c r="K171" s="45" t="s">
        <v>116</v>
      </c>
      <c r="L171" s="43">
        <v>2</v>
      </c>
      <c r="M171" s="43">
        <v>3.33</v>
      </c>
      <c r="N171" s="42" t="s">
        <v>528</v>
      </c>
      <c r="O171" s="44">
        <v>0.37</v>
      </c>
      <c r="P171" s="44">
        <v>3.33</v>
      </c>
    </row>
    <row r="172" spans="1:22" ht="14.1" customHeight="1" x14ac:dyDescent="0.2">
      <c r="A172" s="41" t="s">
        <v>542</v>
      </c>
      <c r="B172" s="42" t="s">
        <v>543</v>
      </c>
      <c r="C172" s="42" t="s">
        <v>526</v>
      </c>
      <c r="D172" s="42" t="s">
        <v>207</v>
      </c>
      <c r="E172" s="42"/>
      <c r="F172" s="46" t="s">
        <v>527</v>
      </c>
      <c r="G172" s="42"/>
      <c r="H172" s="42" t="s">
        <v>48</v>
      </c>
      <c r="I172" s="43">
        <v>2.9</v>
      </c>
      <c r="J172" s="43">
        <v>3.33</v>
      </c>
      <c r="K172" s="45" t="s">
        <v>116</v>
      </c>
      <c r="L172" s="43">
        <v>2</v>
      </c>
      <c r="M172" s="43">
        <v>3.33</v>
      </c>
      <c r="N172" s="42" t="s">
        <v>51</v>
      </c>
      <c r="O172" s="43">
        <v>2.75</v>
      </c>
      <c r="P172" s="43">
        <v>3.33</v>
      </c>
      <c r="Q172" s="42" t="s">
        <v>528</v>
      </c>
      <c r="R172" s="44">
        <v>0.37</v>
      </c>
      <c r="S172" s="44">
        <v>3.33</v>
      </c>
    </row>
    <row r="173" spans="1:22" ht="14.1" customHeight="1" x14ac:dyDescent="0.2">
      <c r="A173" s="41" t="s">
        <v>544</v>
      </c>
      <c r="B173" s="42" t="s">
        <v>545</v>
      </c>
      <c r="C173" s="42" t="s">
        <v>526</v>
      </c>
      <c r="D173" s="42"/>
      <c r="E173" s="42"/>
      <c r="F173" s="46" t="s">
        <v>527</v>
      </c>
      <c r="G173" s="42"/>
      <c r="H173" s="42" t="s">
        <v>48</v>
      </c>
      <c r="I173" s="43">
        <v>2.9</v>
      </c>
      <c r="J173" s="43">
        <v>3.33</v>
      </c>
      <c r="K173" s="45" t="s">
        <v>116</v>
      </c>
      <c r="L173" s="43">
        <v>2</v>
      </c>
      <c r="M173" s="43">
        <v>3.33</v>
      </c>
      <c r="N173" s="42" t="s">
        <v>528</v>
      </c>
      <c r="O173" s="44">
        <v>0.37</v>
      </c>
      <c r="P173" s="44">
        <v>3.33</v>
      </c>
    </row>
    <row r="174" spans="1:22" ht="14.1" customHeight="1" x14ac:dyDescent="0.2">
      <c r="A174" s="41" t="s">
        <v>546</v>
      </c>
      <c r="B174" s="42" t="s">
        <v>547</v>
      </c>
      <c r="C174" s="42" t="s">
        <v>526</v>
      </c>
      <c r="D174" s="42"/>
      <c r="E174" s="42"/>
      <c r="F174" s="46" t="s">
        <v>527</v>
      </c>
      <c r="G174" s="42"/>
      <c r="H174" s="42" t="s">
        <v>48</v>
      </c>
      <c r="I174" s="43">
        <v>2.9</v>
      </c>
      <c r="J174" s="43">
        <v>3.33</v>
      </c>
      <c r="K174" s="45" t="s">
        <v>116</v>
      </c>
      <c r="L174" s="43">
        <v>2</v>
      </c>
      <c r="M174" s="43">
        <v>3.33</v>
      </c>
      <c r="N174" s="42" t="s">
        <v>528</v>
      </c>
      <c r="O174" s="44">
        <v>0.37</v>
      </c>
      <c r="P174" s="44">
        <v>3.33</v>
      </c>
    </row>
    <row r="175" spans="1:22" ht="14.1" customHeight="1" x14ac:dyDescent="0.2">
      <c r="A175" s="41" t="s">
        <v>548</v>
      </c>
      <c r="B175" s="42" t="s">
        <v>526</v>
      </c>
      <c r="C175" s="42" t="s">
        <v>526</v>
      </c>
      <c r="D175" s="42"/>
      <c r="E175" s="42"/>
      <c r="F175" s="46" t="s">
        <v>527</v>
      </c>
      <c r="G175" s="42"/>
      <c r="H175" s="42" t="s">
        <v>48</v>
      </c>
      <c r="I175" s="43">
        <v>2.9</v>
      </c>
      <c r="J175" s="43">
        <v>3.33</v>
      </c>
      <c r="K175" s="45" t="s">
        <v>116</v>
      </c>
      <c r="L175" s="43">
        <v>2</v>
      </c>
      <c r="M175" s="43">
        <v>3.33</v>
      </c>
      <c r="N175" s="42" t="s">
        <v>528</v>
      </c>
      <c r="O175" s="44">
        <v>0.37</v>
      </c>
      <c r="P175" s="44">
        <v>3.33</v>
      </c>
    </row>
    <row r="176" spans="1:22" ht="14.1" customHeight="1" x14ac:dyDescent="0.2">
      <c r="A176" s="41" t="s">
        <v>549</v>
      </c>
      <c r="B176" s="42" t="s">
        <v>550</v>
      </c>
      <c r="C176" s="42" t="s">
        <v>526</v>
      </c>
      <c r="D176" s="42"/>
      <c r="E176" s="42"/>
      <c r="F176" s="46" t="s">
        <v>527</v>
      </c>
      <c r="G176" s="42"/>
      <c r="H176" s="42" t="s">
        <v>48</v>
      </c>
      <c r="I176" s="43">
        <v>2.9</v>
      </c>
      <c r="J176" s="43">
        <v>3.33</v>
      </c>
      <c r="K176" s="45" t="s">
        <v>116</v>
      </c>
      <c r="L176" s="43">
        <v>2</v>
      </c>
      <c r="M176" s="43">
        <v>3.33</v>
      </c>
      <c r="N176" s="42" t="s">
        <v>528</v>
      </c>
      <c r="O176" s="44">
        <v>0.37</v>
      </c>
      <c r="P176" s="44">
        <v>3.33</v>
      </c>
    </row>
    <row r="177" spans="1:19" ht="14.1" customHeight="1" x14ac:dyDescent="0.2">
      <c r="A177" s="41" t="s">
        <v>551</v>
      </c>
      <c r="B177" s="42" t="s">
        <v>552</v>
      </c>
      <c r="C177" s="42" t="s">
        <v>526</v>
      </c>
      <c r="D177" s="42"/>
      <c r="E177" s="46" t="s">
        <v>212</v>
      </c>
      <c r="F177" s="46" t="s">
        <v>527</v>
      </c>
      <c r="G177" s="42"/>
      <c r="H177" s="42" t="s">
        <v>48</v>
      </c>
      <c r="I177" s="43">
        <v>2.9</v>
      </c>
      <c r="J177" s="43">
        <v>3.33</v>
      </c>
      <c r="K177" s="45" t="s">
        <v>116</v>
      </c>
      <c r="L177" s="43">
        <v>2</v>
      </c>
      <c r="M177" s="43">
        <v>3.33</v>
      </c>
      <c r="N177" s="42" t="s">
        <v>51</v>
      </c>
      <c r="O177" s="43">
        <v>2</v>
      </c>
      <c r="P177" s="43">
        <v>3.33</v>
      </c>
      <c r="Q177" s="42" t="s">
        <v>528</v>
      </c>
      <c r="R177" s="44">
        <v>0.37</v>
      </c>
      <c r="S177" s="44">
        <v>3.33</v>
      </c>
    </row>
    <row r="178" spans="1:19" ht="14.1" customHeight="1" x14ac:dyDescent="0.2">
      <c r="A178" s="41" t="s">
        <v>553</v>
      </c>
      <c r="B178" s="42" t="s">
        <v>554</v>
      </c>
      <c r="C178" s="42" t="s">
        <v>526</v>
      </c>
      <c r="D178" s="42"/>
      <c r="E178" s="42"/>
      <c r="F178" s="46" t="s">
        <v>527</v>
      </c>
      <c r="G178" s="42"/>
      <c r="H178" s="42" t="s">
        <v>48</v>
      </c>
      <c r="I178" s="43">
        <v>2.9</v>
      </c>
      <c r="J178" s="43">
        <v>3.33</v>
      </c>
      <c r="K178" s="45" t="s">
        <v>116</v>
      </c>
      <c r="L178" s="43">
        <v>2</v>
      </c>
      <c r="M178" s="43">
        <v>3.33</v>
      </c>
      <c r="N178" s="42" t="s">
        <v>528</v>
      </c>
      <c r="O178" s="44">
        <v>0.37</v>
      </c>
      <c r="P178" s="44">
        <v>3.33</v>
      </c>
    </row>
    <row r="179" spans="1:19" ht="14.1" customHeight="1" x14ac:dyDescent="0.2">
      <c r="A179" s="41" t="s">
        <v>555</v>
      </c>
      <c r="B179" s="42" t="s">
        <v>556</v>
      </c>
      <c r="C179" s="42" t="s">
        <v>526</v>
      </c>
      <c r="D179" s="42"/>
      <c r="E179" s="42"/>
      <c r="F179" s="46" t="s">
        <v>527</v>
      </c>
      <c r="G179" s="42"/>
      <c r="H179" s="42" t="s">
        <v>48</v>
      </c>
      <c r="I179" s="43">
        <v>2.9</v>
      </c>
      <c r="J179" s="43">
        <v>3.33</v>
      </c>
      <c r="K179" s="45" t="s">
        <v>116</v>
      </c>
      <c r="L179" s="43">
        <v>2</v>
      </c>
      <c r="M179" s="43">
        <v>3.33</v>
      </c>
      <c r="N179" s="42" t="s">
        <v>528</v>
      </c>
      <c r="O179" s="44">
        <v>0.37</v>
      </c>
      <c r="P179" s="44">
        <v>3.33</v>
      </c>
    </row>
    <row r="180" spans="1:19" ht="14.45" customHeight="1" x14ac:dyDescent="0.2">
      <c r="A180" s="41" t="s">
        <v>557</v>
      </c>
      <c r="B180" s="42" t="s">
        <v>558</v>
      </c>
      <c r="C180" s="42" t="s">
        <v>526</v>
      </c>
      <c r="D180" s="42"/>
      <c r="E180" s="42"/>
      <c r="F180" s="46" t="s">
        <v>527</v>
      </c>
      <c r="G180" s="42"/>
      <c r="H180" s="42" t="s">
        <v>48</v>
      </c>
      <c r="I180" s="43">
        <v>2.9</v>
      </c>
      <c r="J180" s="43">
        <v>3.33</v>
      </c>
      <c r="K180" s="45" t="s">
        <v>116</v>
      </c>
      <c r="L180" s="43">
        <v>2</v>
      </c>
      <c r="M180" s="43">
        <v>3.33</v>
      </c>
      <c r="N180" s="45" t="s">
        <v>90</v>
      </c>
      <c r="O180" s="43">
        <v>1</v>
      </c>
      <c r="P180" s="43">
        <v>0</v>
      </c>
      <c r="Q180" s="42" t="s">
        <v>528</v>
      </c>
      <c r="R180" s="44">
        <v>0.37</v>
      </c>
      <c r="S180" s="44">
        <v>3.33</v>
      </c>
    </row>
    <row r="181" spans="1:19" ht="14.1" customHeight="1" x14ac:dyDescent="0.2">
      <c r="A181" s="41" t="s">
        <v>559</v>
      </c>
      <c r="B181" s="42" t="s">
        <v>560</v>
      </c>
      <c r="C181" s="42" t="s">
        <v>526</v>
      </c>
      <c r="D181" s="42"/>
      <c r="E181" s="42"/>
      <c r="F181" s="46" t="s">
        <v>527</v>
      </c>
      <c r="G181" s="42"/>
      <c r="H181" s="42" t="s">
        <v>48</v>
      </c>
      <c r="I181" s="43">
        <v>2.9</v>
      </c>
      <c r="J181" s="43">
        <v>3.33</v>
      </c>
      <c r="K181" s="45" t="s">
        <v>116</v>
      </c>
      <c r="L181" s="43">
        <v>2</v>
      </c>
      <c r="M181" s="43">
        <v>3.33</v>
      </c>
      <c r="N181" s="45" t="s">
        <v>90</v>
      </c>
      <c r="O181" s="43">
        <v>1</v>
      </c>
      <c r="P181" s="43">
        <v>0</v>
      </c>
      <c r="Q181" s="42" t="s">
        <v>528</v>
      </c>
      <c r="R181" s="44">
        <v>0.37</v>
      </c>
      <c r="S181" s="44">
        <v>3.33</v>
      </c>
    </row>
    <row r="182" spans="1:19" ht="14.1" customHeight="1" x14ac:dyDescent="0.2">
      <c r="A182" s="41" t="s">
        <v>561</v>
      </c>
      <c r="B182" s="42" t="s">
        <v>233</v>
      </c>
      <c r="C182" s="42" t="s">
        <v>526</v>
      </c>
      <c r="D182" s="42"/>
      <c r="E182" s="42"/>
      <c r="F182" s="46" t="s">
        <v>527</v>
      </c>
      <c r="G182" s="42"/>
      <c r="H182" s="42" t="s">
        <v>48</v>
      </c>
      <c r="I182" s="43">
        <v>2.9</v>
      </c>
      <c r="J182" s="43">
        <v>3.33</v>
      </c>
      <c r="K182" s="45" t="s">
        <v>116</v>
      </c>
      <c r="L182" s="43">
        <v>2</v>
      </c>
      <c r="M182" s="43">
        <v>3.33</v>
      </c>
      <c r="N182" s="42" t="s">
        <v>528</v>
      </c>
      <c r="O182" s="44">
        <v>0.37</v>
      </c>
      <c r="P182" s="44">
        <v>3.33</v>
      </c>
    </row>
    <row r="183" spans="1:19" ht="14.1" customHeight="1" x14ac:dyDescent="0.2">
      <c r="A183" s="41" t="s">
        <v>562</v>
      </c>
      <c r="B183" s="42" t="s">
        <v>235</v>
      </c>
      <c r="C183" s="42" t="s">
        <v>526</v>
      </c>
      <c r="D183" s="42"/>
      <c r="E183" s="42"/>
      <c r="F183" s="46" t="s">
        <v>527</v>
      </c>
      <c r="G183" s="42"/>
      <c r="H183" s="42" t="s">
        <v>48</v>
      </c>
      <c r="I183" s="43">
        <v>2.9</v>
      </c>
      <c r="J183" s="43">
        <v>3.33</v>
      </c>
      <c r="K183" s="45" t="s">
        <v>116</v>
      </c>
      <c r="L183" s="43">
        <v>2</v>
      </c>
      <c r="M183" s="43">
        <v>3.33</v>
      </c>
      <c r="N183" s="42" t="s">
        <v>528</v>
      </c>
      <c r="O183" s="44">
        <v>0.37</v>
      </c>
      <c r="P183" s="44">
        <v>3.33</v>
      </c>
    </row>
    <row r="184" spans="1:19" ht="14.1" customHeight="1" x14ac:dyDescent="0.2">
      <c r="A184" s="41" t="s">
        <v>563</v>
      </c>
      <c r="B184" s="42" t="s">
        <v>564</v>
      </c>
      <c r="C184" s="42" t="s">
        <v>565</v>
      </c>
      <c r="D184" s="42"/>
      <c r="E184" s="42"/>
      <c r="F184" s="46" t="s">
        <v>566</v>
      </c>
      <c r="G184" s="42"/>
      <c r="H184" s="42" t="s">
        <v>48</v>
      </c>
      <c r="I184" s="43">
        <v>2.9</v>
      </c>
      <c r="J184" s="43">
        <v>3.33</v>
      </c>
      <c r="K184" s="45" t="s">
        <v>116</v>
      </c>
      <c r="L184" s="43">
        <v>1</v>
      </c>
      <c r="M184" s="43">
        <v>3.33</v>
      </c>
    </row>
    <row r="185" spans="1:19" ht="14.25" customHeight="1" x14ac:dyDescent="0.2">
      <c r="A185" s="41" t="s">
        <v>567</v>
      </c>
      <c r="B185" s="42" t="s">
        <v>568</v>
      </c>
      <c r="C185" s="42" t="s">
        <v>565</v>
      </c>
      <c r="D185" s="42"/>
      <c r="E185" s="46" t="s">
        <v>569</v>
      </c>
      <c r="F185" s="46" t="s">
        <v>566</v>
      </c>
      <c r="G185" s="42"/>
      <c r="H185" s="42" t="s">
        <v>48</v>
      </c>
      <c r="I185" s="43">
        <v>2.9</v>
      </c>
      <c r="J185" s="43">
        <v>3.33</v>
      </c>
      <c r="K185" s="45" t="s">
        <v>116</v>
      </c>
      <c r="L185" s="43">
        <v>1</v>
      </c>
      <c r="M185" s="43">
        <v>3.33</v>
      </c>
      <c r="N185" s="42" t="s">
        <v>51</v>
      </c>
      <c r="O185" s="43">
        <v>3</v>
      </c>
      <c r="P185" s="43">
        <v>3.33</v>
      </c>
    </row>
    <row r="186" spans="1:19" ht="14.1" customHeight="1" x14ac:dyDescent="0.2">
      <c r="A186" s="41" t="s">
        <v>570</v>
      </c>
      <c r="B186" s="42" t="s">
        <v>571</v>
      </c>
      <c r="C186" s="42" t="s">
        <v>565</v>
      </c>
      <c r="D186" s="42" t="s">
        <v>207</v>
      </c>
      <c r="E186" s="42"/>
      <c r="F186" s="46" t="s">
        <v>566</v>
      </c>
      <c r="G186" s="42"/>
      <c r="H186" s="42" t="s">
        <v>48</v>
      </c>
      <c r="I186" s="43">
        <v>2.9</v>
      </c>
      <c r="J186" s="43">
        <v>3.33</v>
      </c>
      <c r="K186" s="45" t="s">
        <v>116</v>
      </c>
      <c r="L186" s="43">
        <v>1</v>
      </c>
      <c r="M186" s="43">
        <v>3.33</v>
      </c>
      <c r="N186" s="42" t="s">
        <v>51</v>
      </c>
      <c r="O186" s="43">
        <v>3</v>
      </c>
      <c r="P186" s="43">
        <v>3</v>
      </c>
      <c r="Q186" s="45" t="s">
        <v>572</v>
      </c>
      <c r="R186" s="44">
        <v>1</v>
      </c>
      <c r="S186" s="44">
        <v>3.33</v>
      </c>
    </row>
    <row r="187" spans="1:19" ht="14.1" customHeight="1" x14ac:dyDescent="0.2">
      <c r="A187" s="41" t="s">
        <v>573</v>
      </c>
      <c r="B187" s="42" t="s">
        <v>574</v>
      </c>
      <c r="C187" s="42" t="s">
        <v>565</v>
      </c>
      <c r="D187" s="42"/>
      <c r="E187" s="46" t="s">
        <v>212</v>
      </c>
      <c r="F187" s="46" t="s">
        <v>566</v>
      </c>
      <c r="G187" s="42"/>
      <c r="H187" s="42" t="s">
        <v>48</v>
      </c>
      <c r="I187" s="43">
        <v>2.9</v>
      </c>
      <c r="J187" s="43">
        <v>3.33</v>
      </c>
      <c r="K187" s="45" t="s">
        <v>116</v>
      </c>
      <c r="L187" s="43">
        <v>1</v>
      </c>
      <c r="M187" s="43">
        <v>3.33</v>
      </c>
      <c r="N187" s="42" t="s">
        <v>51</v>
      </c>
      <c r="O187" s="43">
        <v>2</v>
      </c>
      <c r="P187" s="43">
        <v>3.33</v>
      </c>
    </row>
    <row r="188" spans="1:19" ht="14.1" customHeight="1" x14ac:dyDescent="0.2">
      <c r="A188" s="41" t="s">
        <v>575</v>
      </c>
      <c r="B188" s="42" t="s">
        <v>576</v>
      </c>
      <c r="C188" s="42" t="s">
        <v>565</v>
      </c>
      <c r="D188" s="42"/>
      <c r="E188" s="42" t="s">
        <v>577</v>
      </c>
      <c r="F188" s="46" t="s">
        <v>566</v>
      </c>
      <c r="G188" s="42"/>
      <c r="H188" s="42" t="s">
        <v>48</v>
      </c>
      <c r="I188" s="43">
        <v>2.9</v>
      </c>
      <c r="J188" s="43">
        <v>3.33</v>
      </c>
      <c r="K188" s="45" t="s">
        <v>116</v>
      </c>
      <c r="L188" s="43">
        <v>1</v>
      </c>
      <c r="M188" s="43">
        <v>3.33</v>
      </c>
      <c r="N188" s="42" t="s">
        <v>51</v>
      </c>
      <c r="O188" s="43">
        <v>4</v>
      </c>
      <c r="P188" s="43">
        <v>3</v>
      </c>
    </row>
    <row r="189" spans="1:19" ht="14.1" customHeight="1" x14ac:dyDescent="0.2">
      <c r="A189" s="41" t="s">
        <v>578</v>
      </c>
      <c r="B189" s="42" t="s">
        <v>579</v>
      </c>
      <c r="C189" s="42" t="s">
        <v>565</v>
      </c>
      <c r="D189" s="42"/>
      <c r="E189" s="42"/>
      <c r="F189" s="46" t="s">
        <v>566</v>
      </c>
      <c r="G189" s="42"/>
      <c r="H189" s="42" t="s">
        <v>48</v>
      </c>
      <c r="I189" s="43">
        <v>2.9</v>
      </c>
      <c r="J189" s="43">
        <v>3.33</v>
      </c>
      <c r="K189" s="45" t="s">
        <v>116</v>
      </c>
      <c r="L189" s="43">
        <v>1</v>
      </c>
      <c r="M189" s="43">
        <v>3.33</v>
      </c>
    </row>
    <row r="190" spans="1:19" ht="14.1" customHeight="1" x14ac:dyDescent="0.2">
      <c r="A190" s="41" t="s">
        <v>580</v>
      </c>
      <c r="B190" s="42" t="s">
        <v>581</v>
      </c>
      <c r="C190" s="42" t="s">
        <v>565</v>
      </c>
      <c r="D190" s="42"/>
      <c r="E190" s="42"/>
      <c r="F190" s="46" t="s">
        <v>566</v>
      </c>
      <c r="G190" s="42"/>
      <c r="H190" s="42" t="s">
        <v>48</v>
      </c>
      <c r="I190" s="43">
        <v>2.9</v>
      </c>
      <c r="J190" s="43">
        <v>3.33</v>
      </c>
      <c r="K190" s="45" t="s">
        <v>116</v>
      </c>
      <c r="L190" s="43">
        <v>1</v>
      </c>
      <c r="M190" s="43">
        <v>3.33</v>
      </c>
    </row>
    <row r="191" spans="1:19" ht="14.1" customHeight="1" x14ac:dyDescent="0.2">
      <c r="A191" s="41" t="s">
        <v>582</v>
      </c>
      <c r="B191" s="42" t="s">
        <v>233</v>
      </c>
      <c r="C191" s="42" t="s">
        <v>565</v>
      </c>
      <c r="D191" s="42"/>
      <c r="E191" s="42"/>
      <c r="F191" s="46" t="s">
        <v>566</v>
      </c>
      <c r="G191" s="42"/>
      <c r="H191" s="42" t="s">
        <v>48</v>
      </c>
      <c r="I191" s="43">
        <v>2.9</v>
      </c>
      <c r="J191" s="43">
        <v>3.33</v>
      </c>
      <c r="K191" s="45" t="s">
        <v>116</v>
      </c>
      <c r="L191" s="43">
        <v>1</v>
      </c>
      <c r="M191" s="43">
        <v>3.33</v>
      </c>
    </row>
    <row r="192" spans="1:19" ht="14.1" customHeight="1" x14ac:dyDescent="0.2">
      <c r="A192" s="41" t="s">
        <v>583</v>
      </c>
      <c r="B192" s="42" t="s">
        <v>235</v>
      </c>
      <c r="C192" s="42" t="s">
        <v>565</v>
      </c>
      <c r="D192" s="42"/>
      <c r="E192" s="42"/>
      <c r="F192" s="46" t="s">
        <v>566</v>
      </c>
      <c r="G192" s="42"/>
      <c r="H192" s="42" t="s">
        <v>48</v>
      </c>
      <c r="I192" s="43">
        <v>2.9</v>
      </c>
      <c r="J192" s="43">
        <v>3.33</v>
      </c>
      <c r="K192" s="45" t="s">
        <v>116</v>
      </c>
      <c r="L192" s="43">
        <v>1</v>
      </c>
      <c r="M192" s="43">
        <v>3.33</v>
      </c>
      <c r="O192" s="42"/>
      <c r="P192" s="43"/>
      <c r="Q192" s="43"/>
    </row>
    <row r="193" spans="1:22" ht="14.1" customHeight="1" x14ac:dyDescent="0.2">
      <c r="A193" s="41" t="s">
        <v>584</v>
      </c>
      <c r="B193" s="42" t="s">
        <v>585</v>
      </c>
      <c r="C193" s="42" t="s">
        <v>586</v>
      </c>
      <c r="D193" s="42" t="s">
        <v>207</v>
      </c>
      <c r="E193" s="42"/>
      <c r="F193" s="46" t="s">
        <v>587</v>
      </c>
      <c r="G193" s="42"/>
      <c r="H193" s="42" t="s">
        <v>48</v>
      </c>
      <c r="I193" s="43">
        <v>2.9</v>
      </c>
      <c r="J193" s="43">
        <v>3.33</v>
      </c>
      <c r="K193" s="45" t="s">
        <v>116</v>
      </c>
      <c r="L193" s="43">
        <v>0.25</v>
      </c>
      <c r="M193" s="43">
        <v>0.5</v>
      </c>
      <c r="N193" s="42" t="s">
        <v>51</v>
      </c>
      <c r="O193" s="43">
        <v>3.75</v>
      </c>
      <c r="P193" s="43">
        <v>0.5</v>
      </c>
      <c r="Q193" s="45" t="s">
        <v>49</v>
      </c>
      <c r="R193" s="43">
        <v>1</v>
      </c>
      <c r="S193" s="43">
        <v>3.33</v>
      </c>
      <c r="T193" s="45" t="s">
        <v>50</v>
      </c>
      <c r="U193" s="43">
        <v>0.1</v>
      </c>
      <c r="V193" s="43">
        <v>3.33</v>
      </c>
    </row>
    <row r="194" spans="1:22" ht="14.1" customHeight="1" x14ac:dyDescent="0.2">
      <c r="A194" s="41" t="s">
        <v>588</v>
      </c>
      <c r="B194" s="42" t="s">
        <v>589</v>
      </c>
      <c r="C194" s="42" t="s">
        <v>586</v>
      </c>
      <c r="D194" s="42"/>
      <c r="E194" s="42"/>
      <c r="F194" s="46" t="s">
        <v>587</v>
      </c>
      <c r="G194" s="42"/>
      <c r="H194" s="42" t="s">
        <v>48</v>
      </c>
      <c r="I194" s="43">
        <v>2.9</v>
      </c>
      <c r="J194" s="43">
        <v>3.33</v>
      </c>
      <c r="K194" s="45" t="s">
        <v>116</v>
      </c>
      <c r="L194" s="43">
        <v>0.25</v>
      </c>
      <c r="M194" s="43">
        <v>0.5</v>
      </c>
      <c r="N194" s="45" t="s">
        <v>50</v>
      </c>
      <c r="O194" s="43">
        <v>0.1</v>
      </c>
      <c r="P194" s="43">
        <v>3.33</v>
      </c>
    </row>
    <row r="195" spans="1:22" ht="14.1" customHeight="1" x14ac:dyDescent="0.2">
      <c r="A195" s="41" t="s">
        <v>590</v>
      </c>
      <c r="B195" s="42" t="s">
        <v>591</v>
      </c>
      <c r="C195" s="42" t="s">
        <v>586</v>
      </c>
      <c r="D195" s="42"/>
      <c r="E195" s="42"/>
      <c r="F195" s="46" t="s">
        <v>587</v>
      </c>
      <c r="G195" s="42"/>
      <c r="H195" s="42" t="s">
        <v>48</v>
      </c>
      <c r="I195" s="43">
        <v>2.9</v>
      </c>
      <c r="J195" s="43">
        <v>3.33</v>
      </c>
      <c r="K195" s="45" t="s">
        <v>116</v>
      </c>
      <c r="L195" s="43">
        <v>0.25</v>
      </c>
      <c r="M195" s="43">
        <v>0.5</v>
      </c>
      <c r="N195" s="45" t="s">
        <v>50</v>
      </c>
      <c r="O195" s="43">
        <v>0.1</v>
      </c>
      <c r="P195" s="43">
        <v>3.33</v>
      </c>
    </row>
    <row r="196" spans="1:22" ht="14.1" customHeight="1" x14ac:dyDescent="0.2">
      <c r="A196" s="41" t="s">
        <v>592</v>
      </c>
      <c r="B196" s="42" t="s">
        <v>593</v>
      </c>
      <c r="C196" s="42" t="s">
        <v>586</v>
      </c>
      <c r="D196" s="42"/>
      <c r="E196" s="42"/>
      <c r="F196" s="46" t="s">
        <v>587</v>
      </c>
      <c r="G196" s="42"/>
      <c r="H196" s="42" t="s">
        <v>48</v>
      </c>
      <c r="I196" s="43">
        <v>2.9</v>
      </c>
      <c r="J196" s="43">
        <v>3.33</v>
      </c>
      <c r="K196" s="45" t="s">
        <v>116</v>
      </c>
      <c r="L196" s="43">
        <v>0.25</v>
      </c>
      <c r="M196" s="43">
        <v>0.5</v>
      </c>
      <c r="N196" s="45" t="s">
        <v>50</v>
      </c>
      <c r="O196" s="43">
        <v>0.1</v>
      </c>
      <c r="P196" s="43">
        <v>3.33</v>
      </c>
    </row>
    <row r="197" spans="1:22" ht="14.1" customHeight="1" x14ac:dyDescent="0.2">
      <c r="A197" s="41" t="s">
        <v>594</v>
      </c>
      <c r="B197" s="42" t="s">
        <v>595</v>
      </c>
      <c r="C197" s="42" t="s">
        <v>586</v>
      </c>
      <c r="D197" s="42" t="s">
        <v>207</v>
      </c>
      <c r="E197" s="42"/>
      <c r="F197" s="46" t="s">
        <v>587</v>
      </c>
      <c r="G197" s="42"/>
      <c r="H197" s="42" t="s">
        <v>48</v>
      </c>
      <c r="I197" s="43">
        <v>2.9</v>
      </c>
      <c r="J197" s="43">
        <v>3.33</v>
      </c>
      <c r="K197" s="45" t="s">
        <v>116</v>
      </c>
      <c r="L197" s="43">
        <v>0.25</v>
      </c>
      <c r="M197" s="43">
        <v>0.5</v>
      </c>
      <c r="N197" s="42" t="s">
        <v>51</v>
      </c>
      <c r="O197" s="47">
        <v>3.5</v>
      </c>
      <c r="P197" s="43">
        <v>0.25</v>
      </c>
      <c r="Q197" s="45" t="s">
        <v>49</v>
      </c>
      <c r="R197" s="43">
        <v>1</v>
      </c>
      <c r="S197" s="43">
        <v>3.33</v>
      </c>
      <c r="T197" s="45" t="s">
        <v>50</v>
      </c>
      <c r="U197" s="43">
        <v>0.1</v>
      </c>
      <c r="V197" s="43">
        <v>3.33</v>
      </c>
    </row>
    <row r="198" spans="1:22" ht="14.1" customHeight="1" x14ac:dyDescent="0.2">
      <c r="A198" s="41" t="s">
        <v>596</v>
      </c>
      <c r="B198" s="42" t="s">
        <v>597</v>
      </c>
      <c r="C198" s="42" t="s">
        <v>586</v>
      </c>
      <c r="D198" s="42"/>
      <c r="E198" s="42"/>
      <c r="F198" s="46" t="s">
        <v>587</v>
      </c>
      <c r="G198" s="42"/>
      <c r="H198" s="42" t="s">
        <v>48</v>
      </c>
      <c r="I198" s="43">
        <v>2.9</v>
      </c>
      <c r="J198" s="43">
        <v>3.33</v>
      </c>
      <c r="K198" s="45" t="s">
        <v>116</v>
      </c>
      <c r="L198" s="43">
        <v>0.25</v>
      </c>
      <c r="M198" s="43">
        <v>0.5</v>
      </c>
      <c r="N198" s="45" t="s">
        <v>49</v>
      </c>
      <c r="O198" s="43">
        <v>1</v>
      </c>
      <c r="P198" s="43">
        <v>3.33</v>
      </c>
      <c r="Q198" s="45" t="s">
        <v>50</v>
      </c>
      <c r="R198" s="43">
        <v>0.1</v>
      </c>
      <c r="S198" s="43">
        <v>3.33</v>
      </c>
    </row>
    <row r="199" spans="1:22" ht="14.1" customHeight="1" x14ac:dyDescent="0.2">
      <c r="A199" s="41" t="s">
        <v>598</v>
      </c>
      <c r="B199" s="42" t="s">
        <v>599</v>
      </c>
      <c r="C199" s="42" t="s">
        <v>586</v>
      </c>
      <c r="D199" s="42"/>
      <c r="E199" s="46" t="s">
        <v>212</v>
      </c>
      <c r="F199" s="46" t="s">
        <v>587</v>
      </c>
      <c r="G199" s="42"/>
      <c r="H199" s="42" t="s">
        <v>48</v>
      </c>
      <c r="I199" s="43">
        <v>2.9</v>
      </c>
      <c r="J199" s="43">
        <v>3.33</v>
      </c>
      <c r="K199" s="45" t="s">
        <v>116</v>
      </c>
      <c r="L199" s="43">
        <v>0.25</v>
      </c>
      <c r="M199" s="43">
        <v>0.5</v>
      </c>
      <c r="N199" s="42" t="s">
        <v>51</v>
      </c>
      <c r="O199" s="43">
        <v>3.75</v>
      </c>
      <c r="P199" s="43">
        <v>0</v>
      </c>
      <c r="Q199" s="45" t="s">
        <v>49</v>
      </c>
      <c r="R199" s="43">
        <v>1</v>
      </c>
      <c r="S199" s="43">
        <v>3.33</v>
      </c>
      <c r="T199" s="45" t="s">
        <v>50</v>
      </c>
      <c r="U199" s="43">
        <v>0.1</v>
      </c>
      <c r="V199" s="43">
        <v>3.33</v>
      </c>
    </row>
    <row r="200" spans="1:22" ht="14.1" customHeight="1" x14ac:dyDescent="0.2">
      <c r="A200" s="41" t="s">
        <v>600</v>
      </c>
      <c r="B200" s="42" t="s">
        <v>601</v>
      </c>
      <c r="C200" s="42" t="s">
        <v>586</v>
      </c>
      <c r="D200" s="42" t="s">
        <v>207</v>
      </c>
      <c r="E200" s="42"/>
      <c r="F200" s="46" t="s">
        <v>587</v>
      </c>
      <c r="G200" s="42"/>
      <c r="H200" s="42" t="s">
        <v>48</v>
      </c>
      <c r="I200" s="43">
        <v>2.9</v>
      </c>
      <c r="J200" s="43">
        <v>3.33</v>
      </c>
      <c r="K200" s="45" t="s">
        <v>116</v>
      </c>
      <c r="L200" s="43">
        <v>0.25</v>
      </c>
      <c r="M200" s="43">
        <v>0.5</v>
      </c>
      <c r="N200" s="42" t="s">
        <v>51</v>
      </c>
      <c r="O200" s="43">
        <v>3</v>
      </c>
      <c r="P200" s="43">
        <v>2.5</v>
      </c>
      <c r="Q200" s="45" t="s">
        <v>49</v>
      </c>
      <c r="R200" s="43">
        <v>1</v>
      </c>
      <c r="S200" s="43">
        <v>3.33</v>
      </c>
      <c r="T200" s="45" t="s">
        <v>50</v>
      </c>
      <c r="U200" s="43">
        <v>0.1</v>
      </c>
      <c r="V200" s="43">
        <v>3.33</v>
      </c>
    </row>
    <row r="201" spans="1:22" ht="14.1" customHeight="1" x14ac:dyDescent="0.2">
      <c r="A201" s="41" t="s">
        <v>602</v>
      </c>
      <c r="B201" s="42" t="s">
        <v>603</v>
      </c>
      <c r="C201" s="42" t="s">
        <v>586</v>
      </c>
      <c r="D201" s="42" t="s">
        <v>207</v>
      </c>
      <c r="E201" s="42"/>
      <c r="F201" s="46" t="s">
        <v>587</v>
      </c>
      <c r="G201" s="42"/>
      <c r="H201" s="42" t="s">
        <v>48</v>
      </c>
      <c r="I201" s="43">
        <v>2.9</v>
      </c>
      <c r="J201" s="43">
        <v>3.33</v>
      </c>
      <c r="K201" s="45" t="s">
        <v>116</v>
      </c>
      <c r="L201" s="43">
        <v>0.25</v>
      </c>
      <c r="M201" s="43">
        <v>0.5</v>
      </c>
      <c r="N201" s="42" t="s">
        <v>51</v>
      </c>
      <c r="O201" s="43">
        <v>3.5</v>
      </c>
      <c r="P201" s="43">
        <v>0</v>
      </c>
      <c r="Q201" s="45" t="s">
        <v>49</v>
      </c>
      <c r="R201" s="43">
        <v>1</v>
      </c>
      <c r="S201" s="43">
        <v>3.33</v>
      </c>
      <c r="T201" s="45" t="s">
        <v>50</v>
      </c>
      <c r="U201" s="43">
        <v>0.1</v>
      </c>
      <c r="V201" s="43">
        <v>3.33</v>
      </c>
    </row>
    <row r="202" spans="1:22" ht="14.1" customHeight="1" x14ac:dyDescent="0.2">
      <c r="A202" s="41" t="s">
        <v>604</v>
      </c>
      <c r="B202" s="42" t="s">
        <v>605</v>
      </c>
      <c r="C202" s="42" t="s">
        <v>586</v>
      </c>
      <c r="D202" s="42"/>
      <c r="E202" s="42"/>
      <c r="F202" s="46" t="s">
        <v>587</v>
      </c>
      <c r="G202" s="42"/>
      <c r="H202" s="42" t="s">
        <v>48</v>
      </c>
      <c r="I202" s="43">
        <v>2.9</v>
      </c>
      <c r="J202" s="43">
        <v>3.33</v>
      </c>
      <c r="K202" s="45" t="s">
        <v>116</v>
      </c>
      <c r="L202" s="43">
        <v>0.25</v>
      </c>
      <c r="M202" s="43">
        <v>0.5</v>
      </c>
      <c r="N202" s="45" t="s">
        <v>50</v>
      </c>
      <c r="O202" s="43">
        <v>0.1</v>
      </c>
      <c r="P202" s="43">
        <v>3.33</v>
      </c>
    </row>
    <row r="203" spans="1:22" ht="14.1" customHeight="1" x14ac:dyDescent="0.2">
      <c r="A203" s="41" t="s">
        <v>606</v>
      </c>
      <c r="B203" s="42" t="s">
        <v>607</v>
      </c>
      <c r="C203" s="42" t="s">
        <v>586</v>
      </c>
      <c r="D203" s="42" t="s">
        <v>207</v>
      </c>
      <c r="E203" s="42"/>
      <c r="F203" s="46" t="s">
        <v>587</v>
      </c>
      <c r="G203" s="42"/>
      <c r="H203" s="42" t="s">
        <v>48</v>
      </c>
      <c r="I203" s="43">
        <v>2.9</v>
      </c>
      <c r="J203" s="43">
        <v>3.33</v>
      </c>
      <c r="K203" s="45" t="s">
        <v>116</v>
      </c>
      <c r="L203" s="43">
        <v>0.25</v>
      </c>
      <c r="M203" s="43">
        <v>0.5</v>
      </c>
      <c r="N203" s="42" t="s">
        <v>51</v>
      </c>
      <c r="O203" s="43">
        <v>3.5</v>
      </c>
      <c r="P203" s="43">
        <v>0.5</v>
      </c>
      <c r="Q203" s="45" t="s">
        <v>49</v>
      </c>
      <c r="R203" s="43">
        <v>1</v>
      </c>
      <c r="S203" s="43">
        <v>3.33</v>
      </c>
      <c r="T203" s="45" t="s">
        <v>50</v>
      </c>
      <c r="U203" s="43">
        <v>0.1</v>
      </c>
      <c r="V203" s="43">
        <v>3.33</v>
      </c>
    </row>
    <row r="204" spans="1:22" ht="14.1" customHeight="1" x14ac:dyDescent="0.2">
      <c r="A204" s="41" t="s">
        <v>608</v>
      </c>
      <c r="B204" s="42" t="s">
        <v>609</v>
      </c>
      <c r="C204" s="42" t="s">
        <v>586</v>
      </c>
      <c r="D204" s="42"/>
      <c r="E204" s="45" t="s">
        <v>212</v>
      </c>
      <c r="F204" s="46" t="s">
        <v>587</v>
      </c>
      <c r="G204" s="42"/>
      <c r="H204" s="42" t="s">
        <v>48</v>
      </c>
      <c r="I204" s="43">
        <v>2.9</v>
      </c>
      <c r="J204" s="43">
        <v>3.33</v>
      </c>
      <c r="K204" s="45" t="s">
        <v>116</v>
      </c>
      <c r="L204" s="43">
        <v>0.25</v>
      </c>
      <c r="M204" s="43">
        <v>0.5</v>
      </c>
      <c r="N204" s="42" t="s">
        <v>51</v>
      </c>
      <c r="O204" s="43">
        <v>3</v>
      </c>
      <c r="P204" s="43">
        <v>3.33</v>
      </c>
      <c r="Q204" s="45" t="s">
        <v>49</v>
      </c>
      <c r="R204" s="43">
        <v>1</v>
      </c>
      <c r="S204" s="43">
        <v>3.33</v>
      </c>
      <c r="T204" s="45" t="s">
        <v>50</v>
      </c>
      <c r="U204" s="43">
        <v>0.1</v>
      </c>
      <c r="V204" s="43">
        <v>3.33</v>
      </c>
    </row>
    <row r="205" spans="1:22" ht="14.1" customHeight="1" x14ac:dyDescent="0.2">
      <c r="A205" s="41" t="s">
        <v>610</v>
      </c>
      <c r="B205" s="42" t="s">
        <v>611</v>
      </c>
      <c r="C205" s="42" t="s">
        <v>586</v>
      </c>
      <c r="D205" s="42" t="s">
        <v>207</v>
      </c>
      <c r="E205" s="42"/>
      <c r="F205" s="46" t="s">
        <v>587</v>
      </c>
      <c r="G205" s="42"/>
      <c r="H205" s="42" t="s">
        <v>48</v>
      </c>
      <c r="I205" s="43">
        <v>2.9</v>
      </c>
      <c r="J205" s="43">
        <v>3.33</v>
      </c>
      <c r="K205" s="45" t="s">
        <v>116</v>
      </c>
      <c r="L205" s="43">
        <v>0.25</v>
      </c>
      <c r="M205" s="43">
        <v>0.5</v>
      </c>
      <c r="N205" s="42" t="s">
        <v>51</v>
      </c>
      <c r="O205" s="43">
        <v>3.75</v>
      </c>
      <c r="P205" s="43">
        <v>0</v>
      </c>
      <c r="Q205" s="45" t="s">
        <v>49</v>
      </c>
      <c r="R205" s="43">
        <v>1</v>
      </c>
      <c r="S205" s="43">
        <v>3.33</v>
      </c>
      <c r="T205" s="45" t="s">
        <v>50</v>
      </c>
      <c r="U205" s="43">
        <v>0.1</v>
      </c>
      <c r="V205" s="43">
        <v>3.33</v>
      </c>
    </row>
    <row r="206" spans="1:22" ht="14.1" customHeight="1" x14ac:dyDescent="0.2">
      <c r="A206" s="41" t="s">
        <v>612</v>
      </c>
      <c r="B206" s="48" t="s">
        <v>613</v>
      </c>
      <c r="C206" s="42" t="s">
        <v>586</v>
      </c>
      <c r="D206" s="42" t="s">
        <v>207</v>
      </c>
      <c r="E206" s="42"/>
      <c r="F206" s="46" t="s">
        <v>587</v>
      </c>
      <c r="G206" s="42"/>
      <c r="H206" s="42" t="s">
        <v>48</v>
      </c>
      <c r="I206" s="43">
        <v>2.9</v>
      </c>
      <c r="J206" s="43">
        <v>3.33</v>
      </c>
      <c r="K206" s="45" t="s">
        <v>116</v>
      </c>
      <c r="L206" s="43">
        <v>0.25</v>
      </c>
      <c r="M206" s="43">
        <v>0.5</v>
      </c>
      <c r="N206" s="42" t="s">
        <v>51</v>
      </c>
      <c r="O206" s="43">
        <v>3</v>
      </c>
      <c r="P206" s="43">
        <v>0</v>
      </c>
      <c r="Q206" s="45" t="s">
        <v>49</v>
      </c>
      <c r="R206" s="43">
        <v>1</v>
      </c>
      <c r="S206" s="43">
        <v>3.33</v>
      </c>
      <c r="T206" s="45" t="s">
        <v>50</v>
      </c>
      <c r="U206" s="43">
        <v>0.1</v>
      </c>
      <c r="V206" s="43">
        <v>3.33</v>
      </c>
    </row>
    <row r="207" spans="1:22" ht="14.1" customHeight="1" x14ac:dyDescent="0.2">
      <c r="A207" s="41" t="s">
        <v>614</v>
      </c>
      <c r="B207" s="42" t="s">
        <v>206</v>
      </c>
      <c r="C207" s="42" t="s">
        <v>586</v>
      </c>
      <c r="D207" s="42"/>
      <c r="E207" s="42"/>
      <c r="F207" s="46" t="s">
        <v>587</v>
      </c>
      <c r="G207" s="42"/>
      <c r="H207" s="42" t="s">
        <v>48</v>
      </c>
      <c r="I207" s="43">
        <v>2.9</v>
      </c>
      <c r="J207" s="43">
        <v>3.33</v>
      </c>
      <c r="K207" s="45" t="s">
        <v>116</v>
      </c>
      <c r="L207" s="43">
        <v>0.25</v>
      </c>
      <c r="M207" s="43">
        <v>0.5</v>
      </c>
      <c r="N207" s="45" t="s">
        <v>49</v>
      </c>
      <c r="O207" s="43">
        <v>1</v>
      </c>
      <c r="P207" s="43">
        <v>3.33</v>
      </c>
      <c r="Q207" s="45" t="s">
        <v>50</v>
      </c>
      <c r="R207" s="43">
        <v>0.1</v>
      </c>
      <c r="S207" s="43">
        <v>3.33</v>
      </c>
    </row>
    <row r="208" spans="1:22" ht="14.1" customHeight="1" x14ac:dyDescent="0.2">
      <c r="A208" s="41" t="s">
        <v>615</v>
      </c>
      <c r="B208" s="42" t="s">
        <v>616</v>
      </c>
      <c r="C208" s="42" t="s">
        <v>586</v>
      </c>
      <c r="D208" s="42"/>
      <c r="E208" s="42"/>
      <c r="F208" s="46" t="s">
        <v>587</v>
      </c>
      <c r="G208" s="42"/>
      <c r="H208" s="42" t="s">
        <v>48</v>
      </c>
      <c r="I208" s="43">
        <v>2.9</v>
      </c>
      <c r="J208" s="43">
        <v>3.33</v>
      </c>
      <c r="K208" s="45" t="s">
        <v>116</v>
      </c>
      <c r="L208" s="43">
        <v>0.25</v>
      </c>
      <c r="M208" s="43">
        <v>0.5</v>
      </c>
      <c r="N208" s="45" t="s">
        <v>49</v>
      </c>
      <c r="O208" s="43">
        <v>1</v>
      </c>
      <c r="P208" s="43">
        <v>3.33</v>
      </c>
      <c r="Q208" s="45" t="s">
        <v>50</v>
      </c>
      <c r="R208" s="43">
        <v>0.1</v>
      </c>
      <c r="S208" s="43">
        <v>3.33</v>
      </c>
    </row>
    <row r="209" spans="1:22" ht="14.1" customHeight="1" x14ac:dyDescent="0.2">
      <c r="A209" s="41" t="s">
        <v>617</v>
      </c>
      <c r="B209" s="42" t="s">
        <v>618</v>
      </c>
      <c r="C209" s="42" t="s">
        <v>586</v>
      </c>
      <c r="D209" s="42" t="s">
        <v>207</v>
      </c>
      <c r="E209" s="42"/>
      <c r="F209" s="46" t="s">
        <v>587</v>
      </c>
      <c r="G209" s="42"/>
      <c r="H209" s="42" t="s">
        <v>48</v>
      </c>
      <c r="I209" s="43">
        <v>2.9</v>
      </c>
      <c r="J209" s="43">
        <v>3.33</v>
      </c>
      <c r="K209" s="45" t="s">
        <v>116</v>
      </c>
      <c r="L209" s="43">
        <v>0.25</v>
      </c>
      <c r="M209" s="43">
        <v>0.5</v>
      </c>
      <c r="N209" s="42" t="s">
        <v>51</v>
      </c>
      <c r="O209" s="43">
        <v>2.5</v>
      </c>
      <c r="P209" s="43">
        <v>3</v>
      </c>
      <c r="Q209" s="45" t="s">
        <v>49</v>
      </c>
      <c r="R209" s="43">
        <v>1</v>
      </c>
      <c r="S209" s="43">
        <v>3.33</v>
      </c>
      <c r="T209" s="45" t="s">
        <v>50</v>
      </c>
      <c r="U209" s="43">
        <v>0.1</v>
      </c>
      <c r="V209" s="43">
        <v>3.33</v>
      </c>
    </row>
    <row r="210" spans="1:22" ht="14.1" customHeight="1" x14ac:dyDescent="0.2">
      <c r="A210" s="41" t="s">
        <v>619</v>
      </c>
      <c r="B210" s="42" t="s">
        <v>620</v>
      </c>
      <c r="C210" s="42" t="s">
        <v>586</v>
      </c>
      <c r="D210" s="42"/>
      <c r="E210" s="42"/>
      <c r="F210" s="46" t="s">
        <v>587</v>
      </c>
      <c r="G210" s="42"/>
      <c r="H210" s="42" t="s">
        <v>48</v>
      </c>
      <c r="I210" s="43">
        <v>2.9</v>
      </c>
      <c r="J210" s="43">
        <v>3.33</v>
      </c>
      <c r="K210" s="45" t="s">
        <v>116</v>
      </c>
      <c r="L210" s="43">
        <v>0.25</v>
      </c>
      <c r="M210" s="43">
        <v>0.5</v>
      </c>
      <c r="N210" s="42" t="s">
        <v>51</v>
      </c>
      <c r="O210" s="43">
        <v>4</v>
      </c>
      <c r="P210" s="43">
        <v>3.33</v>
      </c>
      <c r="Q210" s="45" t="s">
        <v>50</v>
      </c>
      <c r="R210" s="43">
        <v>0.1</v>
      </c>
      <c r="S210" s="43">
        <v>3.33</v>
      </c>
    </row>
    <row r="211" spans="1:22" ht="14.1" customHeight="1" x14ac:dyDescent="0.2">
      <c r="A211" s="41" t="s">
        <v>621</v>
      </c>
      <c r="B211" s="42" t="s">
        <v>622</v>
      </c>
      <c r="C211" s="42" t="s">
        <v>586</v>
      </c>
      <c r="D211" s="42"/>
      <c r="E211" s="42"/>
      <c r="F211" s="46" t="s">
        <v>587</v>
      </c>
      <c r="G211" s="42"/>
      <c r="H211" s="42" t="s">
        <v>48</v>
      </c>
      <c r="I211" s="43">
        <v>2.9</v>
      </c>
      <c r="J211" s="43">
        <v>3.33</v>
      </c>
      <c r="K211" s="45" t="s">
        <v>116</v>
      </c>
      <c r="L211" s="43">
        <v>0.25</v>
      </c>
      <c r="M211" s="43">
        <v>0.5</v>
      </c>
      <c r="N211" s="45" t="s">
        <v>50</v>
      </c>
      <c r="O211" s="43">
        <v>0.1</v>
      </c>
      <c r="P211" s="43">
        <v>3.33</v>
      </c>
    </row>
    <row r="212" spans="1:22" ht="14.1" customHeight="1" x14ac:dyDescent="0.2">
      <c r="A212" s="41" t="s">
        <v>623</v>
      </c>
      <c r="B212" s="42" t="s">
        <v>233</v>
      </c>
      <c r="C212" s="42" t="s">
        <v>586</v>
      </c>
      <c r="D212" s="42"/>
      <c r="E212" s="42"/>
      <c r="F212" s="46" t="s">
        <v>587</v>
      </c>
      <c r="G212" s="42"/>
      <c r="H212" s="42" t="s">
        <v>48</v>
      </c>
      <c r="I212" s="43">
        <v>2.9</v>
      </c>
      <c r="J212" s="43">
        <v>3.33</v>
      </c>
      <c r="K212" s="45" t="s">
        <v>116</v>
      </c>
      <c r="L212" s="43">
        <v>0.25</v>
      </c>
      <c r="M212" s="43">
        <v>0.5</v>
      </c>
      <c r="N212" s="45" t="s">
        <v>50</v>
      </c>
      <c r="O212" s="43">
        <v>0.1</v>
      </c>
      <c r="P212" s="43">
        <v>3.33</v>
      </c>
      <c r="Q212" s="45" t="s">
        <v>49</v>
      </c>
      <c r="R212" s="43">
        <v>1</v>
      </c>
      <c r="S212" s="43">
        <v>3.33</v>
      </c>
      <c r="U212" s="43"/>
      <c r="V212" s="43"/>
    </row>
    <row r="213" spans="1:22" ht="14.1" customHeight="1" x14ac:dyDescent="0.2">
      <c r="A213" s="41" t="s">
        <v>624</v>
      </c>
      <c r="B213" s="42" t="s">
        <v>235</v>
      </c>
      <c r="C213" s="42" t="s">
        <v>586</v>
      </c>
      <c r="D213" s="42"/>
      <c r="E213" s="42"/>
      <c r="F213" s="46" t="s">
        <v>587</v>
      </c>
      <c r="G213" s="42"/>
      <c r="H213" s="42" t="s">
        <v>48</v>
      </c>
      <c r="I213" s="43">
        <v>2.9</v>
      </c>
      <c r="J213" s="43">
        <v>3.33</v>
      </c>
      <c r="K213" s="45" t="s">
        <v>116</v>
      </c>
      <c r="L213" s="43">
        <v>0.25</v>
      </c>
      <c r="M213" s="43">
        <v>0.5</v>
      </c>
      <c r="N213" s="45" t="s">
        <v>50</v>
      </c>
      <c r="O213" s="43">
        <v>0.1</v>
      </c>
      <c r="P213" s="43">
        <v>3.33</v>
      </c>
    </row>
    <row r="214" spans="1:22" ht="14.1" customHeight="1" x14ac:dyDescent="0.2">
      <c r="A214" s="41" t="s">
        <v>625</v>
      </c>
      <c r="B214" s="42" t="s">
        <v>626</v>
      </c>
      <c r="C214" s="42" t="s">
        <v>627</v>
      </c>
      <c r="D214" s="42" t="s">
        <v>207</v>
      </c>
      <c r="E214" s="42"/>
      <c r="F214" s="42"/>
      <c r="G214" s="42"/>
      <c r="H214" s="42" t="s">
        <v>48</v>
      </c>
      <c r="I214" s="43">
        <v>2.9</v>
      </c>
      <c r="J214" s="43">
        <v>3.33</v>
      </c>
      <c r="K214" s="45" t="s">
        <v>116</v>
      </c>
      <c r="L214" s="43">
        <v>0.5</v>
      </c>
      <c r="M214" s="43">
        <v>3.33</v>
      </c>
      <c r="N214" s="42" t="s">
        <v>51</v>
      </c>
      <c r="O214" s="43">
        <v>3.46</v>
      </c>
      <c r="P214" s="43">
        <v>3</v>
      </c>
      <c r="Q214" s="45" t="s">
        <v>49</v>
      </c>
      <c r="R214" s="43">
        <v>1</v>
      </c>
      <c r="S214" s="43">
        <v>3.33</v>
      </c>
      <c r="T214" s="45" t="s">
        <v>50</v>
      </c>
      <c r="U214" s="43">
        <v>0.1</v>
      </c>
      <c r="V214" s="43">
        <v>3.33</v>
      </c>
    </row>
    <row r="215" spans="1:22" ht="14.1" customHeight="1" x14ac:dyDescent="0.2">
      <c r="A215" s="41" t="s">
        <v>625</v>
      </c>
      <c r="B215" s="42" t="s">
        <v>628</v>
      </c>
      <c r="C215" s="42" t="s">
        <v>627</v>
      </c>
      <c r="D215" s="42"/>
      <c r="E215" s="42"/>
      <c r="F215" s="42"/>
      <c r="G215" s="42"/>
      <c r="H215" s="42" t="s">
        <v>48</v>
      </c>
      <c r="I215" s="43">
        <v>2.9</v>
      </c>
      <c r="J215" s="43">
        <v>3.33</v>
      </c>
      <c r="K215" s="45" t="s">
        <v>116</v>
      </c>
      <c r="L215" s="43">
        <v>0.5</v>
      </c>
      <c r="M215" s="43">
        <v>3.33</v>
      </c>
      <c r="N215" s="45" t="s">
        <v>49</v>
      </c>
      <c r="O215" s="43">
        <v>1</v>
      </c>
      <c r="P215" s="43">
        <v>3.33</v>
      </c>
      <c r="Q215" s="45" t="s">
        <v>50</v>
      </c>
      <c r="R215" s="43">
        <v>0.1</v>
      </c>
      <c r="S215" s="43">
        <v>3.33</v>
      </c>
    </row>
    <row r="216" spans="1:22" ht="14.1" customHeight="1" x14ac:dyDescent="0.2">
      <c r="A216" s="41" t="s">
        <v>629</v>
      </c>
      <c r="B216" s="42" t="s">
        <v>630</v>
      </c>
      <c r="C216" s="42" t="s">
        <v>627</v>
      </c>
      <c r="D216" s="42"/>
      <c r="E216" s="42"/>
      <c r="F216" s="42"/>
      <c r="G216" s="42"/>
      <c r="H216" s="42" t="s">
        <v>48</v>
      </c>
      <c r="I216" s="43">
        <v>2.9</v>
      </c>
      <c r="J216" s="43">
        <v>3.33</v>
      </c>
      <c r="K216" s="45" t="s">
        <v>116</v>
      </c>
      <c r="L216" s="43">
        <v>0.5</v>
      </c>
      <c r="M216" s="43">
        <v>3.33</v>
      </c>
      <c r="N216" s="45" t="s">
        <v>49</v>
      </c>
      <c r="O216" s="43">
        <v>1</v>
      </c>
      <c r="P216" s="43">
        <v>3.33</v>
      </c>
      <c r="Q216" s="45" t="s">
        <v>50</v>
      </c>
      <c r="R216" s="43">
        <v>0.1</v>
      </c>
      <c r="S216" s="43">
        <v>3.33</v>
      </c>
    </row>
    <row r="217" spans="1:22" ht="14.1" customHeight="1" x14ac:dyDescent="0.2">
      <c r="A217" s="41" t="s">
        <v>631</v>
      </c>
      <c r="B217" s="42" t="s">
        <v>632</v>
      </c>
      <c r="C217" s="42" t="s">
        <v>627</v>
      </c>
      <c r="D217" s="42"/>
      <c r="E217" s="42"/>
      <c r="F217" s="42"/>
      <c r="G217" s="42"/>
      <c r="H217" s="42" t="s">
        <v>48</v>
      </c>
      <c r="I217" s="43">
        <v>2.9</v>
      </c>
      <c r="J217" s="43">
        <v>3.33</v>
      </c>
      <c r="K217" s="45" t="s">
        <v>116</v>
      </c>
      <c r="L217" s="43">
        <v>0.5</v>
      </c>
      <c r="M217" s="43">
        <v>3.33</v>
      </c>
      <c r="N217" s="45" t="s">
        <v>49</v>
      </c>
      <c r="O217" s="43">
        <v>1</v>
      </c>
      <c r="P217" s="43">
        <v>3.33</v>
      </c>
      <c r="Q217" s="45" t="s">
        <v>50</v>
      </c>
      <c r="R217" s="43">
        <v>0.1</v>
      </c>
      <c r="S217" s="43">
        <v>3.33</v>
      </c>
    </row>
    <row r="218" spans="1:22" ht="14.1" customHeight="1" x14ac:dyDescent="0.2">
      <c r="A218" s="41" t="s">
        <v>633</v>
      </c>
      <c r="B218" s="42" t="s">
        <v>634</v>
      </c>
      <c r="C218" s="42" t="s">
        <v>627</v>
      </c>
      <c r="D218" s="42"/>
      <c r="E218" s="42"/>
      <c r="F218" s="42"/>
      <c r="G218" s="42"/>
      <c r="H218" s="42" t="s">
        <v>48</v>
      </c>
      <c r="I218" s="43">
        <v>2.9</v>
      </c>
      <c r="J218" s="43">
        <v>3.33</v>
      </c>
      <c r="K218" s="45" t="s">
        <v>116</v>
      </c>
      <c r="L218" s="43">
        <v>0.5</v>
      </c>
      <c r="M218" s="43">
        <v>3.33</v>
      </c>
      <c r="N218" s="45" t="s">
        <v>49</v>
      </c>
      <c r="O218" s="43">
        <v>1</v>
      </c>
      <c r="P218" s="43">
        <v>3.33</v>
      </c>
      <c r="Q218" s="45" t="s">
        <v>50</v>
      </c>
      <c r="R218" s="43">
        <v>0.1</v>
      </c>
      <c r="S218" s="43">
        <v>3.33</v>
      </c>
    </row>
    <row r="219" spans="1:22" ht="14.1" customHeight="1" x14ac:dyDescent="0.2">
      <c r="A219" s="41" t="s">
        <v>635</v>
      </c>
      <c r="B219" s="42" t="s">
        <v>636</v>
      </c>
      <c r="C219" s="42" t="s">
        <v>627</v>
      </c>
      <c r="D219" s="42" t="s">
        <v>207</v>
      </c>
      <c r="E219" s="42"/>
      <c r="F219" s="42"/>
      <c r="G219" s="42"/>
      <c r="H219" s="42" t="s">
        <v>48</v>
      </c>
      <c r="I219" s="43">
        <v>2.9</v>
      </c>
      <c r="J219" s="43">
        <v>3.33</v>
      </c>
      <c r="K219" s="45" t="s">
        <v>116</v>
      </c>
      <c r="L219" s="43">
        <v>0.5</v>
      </c>
      <c r="M219" s="43">
        <v>3.33</v>
      </c>
      <c r="N219" s="42" t="s">
        <v>51</v>
      </c>
      <c r="O219" s="43">
        <v>3.5</v>
      </c>
      <c r="P219" s="43">
        <v>2</v>
      </c>
      <c r="Q219" s="45" t="s">
        <v>49</v>
      </c>
      <c r="R219" s="43">
        <v>1</v>
      </c>
      <c r="S219" s="43">
        <v>3.33</v>
      </c>
      <c r="T219" s="45" t="s">
        <v>50</v>
      </c>
      <c r="U219" s="43">
        <v>0.1</v>
      </c>
      <c r="V219" s="43">
        <v>3.33</v>
      </c>
    </row>
    <row r="220" spans="1:22" ht="14.1" customHeight="1" x14ac:dyDescent="0.2">
      <c r="A220" s="41" t="s">
        <v>637</v>
      </c>
      <c r="B220" s="42" t="s">
        <v>638</v>
      </c>
      <c r="C220" s="42" t="s">
        <v>627</v>
      </c>
      <c r="D220" s="42"/>
      <c r="E220" s="42"/>
      <c r="F220" s="42"/>
      <c r="G220" s="42"/>
      <c r="H220" s="42" t="s">
        <v>48</v>
      </c>
      <c r="I220" s="43">
        <v>2.9</v>
      </c>
      <c r="J220" s="43">
        <v>3.33</v>
      </c>
      <c r="K220" s="45" t="s">
        <v>116</v>
      </c>
      <c r="L220" s="43">
        <v>0.5</v>
      </c>
      <c r="M220" s="43">
        <v>3.33</v>
      </c>
      <c r="N220" s="45" t="s">
        <v>49</v>
      </c>
      <c r="O220" s="43">
        <v>1</v>
      </c>
      <c r="P220" s="43">
        <v>3.33</v>
      </c>
      <c r="Q220" s="45" t="s">
        <v>50</v>
      </c>
      <c r="R220" s="43">
        <v>0.1</v>
      </c>
      <c r="S220" s="43">
        <v>3.33</v>
      </c>
    </row>
    <row r="221" spans="1:22" ht="14.1" customHeight="1" x14ac:dyDescent="0.2">
      <c r="A221" s="41" t="s">
        <v>639</v>
      </c>
      <c r="B221" s="42" t="s">
        <v>640</v>
      </c>
      <c r="C221" s="42" t="s">
        <v>627</v>
      </c>
      <c r="D221" s="42"/>
      <c r="E221" s="42"/>
      <c r="F221" s="42"/>
      <c r="G221" s="42"/>
      <c r="H221" s="42" t="s">
        <v>48</v>
      </c>
      <c r="I221" s="43">
        <v>2.9</v>
      </c>
      <c r="J221" s="43">
        <v>3.33</v>
      </c>
      <c r="K221" s="45" t="s">
        <v>116</v>
      </c>
      <c r="L221" s="43">
        <v>0.5</v>
      </c>
      <c r="M221" s="43">
        <v>3.33</v>
      </c>
      <c r="N221" s="45" t="s">
        <v>49</v>
      </c>
      <c r="O221" s="43">
        <v>1</v>
      </c>
      <c r="P221" s="43">
        <v>3.33</v>
      </c>
      <c r="Q221" s="45" t="s">
        <v>50</v>
      </c>
      <c r="R221" s="43">
        <v>0.1</v>
      </c>
      <c r="S221" s="43">
        <v>3.33</v>
      </c>
    </row>
    <row r="222" spans="1:22" ht="14.1" customHeight="1" x14ac:dyDescent="0.2">
      <c r="A222" s="41" t="s">
        <v>641</v>
      </c>
      <c r="B222" s="42" t="s">
        <v>642</v>
      </c>
      <c r="C222" s="42" t="s">
        <v>627</v>
      </c>
      <c r="D222" s="42" t="s">
        <v>207</v>
      </c>
      <c r="E222" s="42"/>
      <c r="F222" s="42"/>
      <c r="G222" s="42"/>
      <c r="H222" s="42" t="s">
        <v>48</v>
      </c>
      <c r="I222" s="43">
        <v>2.9</v>
      </c>
      <c r="J222" s="43">
        <v>3.33</v>
      </c>
      <c r="K222" s="45" t="s">
        <v>116</v>
      </c>
      <c r="L222" s="43">
        <v>0.5</v>
      </c>
      <c r="M222" s="43">
        <v>3.33</v>
      </c>
      <c r="N222" s="42" t="s">
        <v>51</v>
      </c>
      <c r="O222" s="43">
        <v>3</v>
      </c>
      <c r="P222" s="43">
        <v>0</v>
      </c>
      <c r="Q222" s="45" t="s">
        <v>49</v>
      </c>
      <c r="R222" s="43">
        <v>1</v>
      </c>
      <c r="S222" s="43">
        <v>3.33</v>
      </c>
      <c r="T222" s="45" t="s">
        <v>50</v>
      </c>
      <c r="U222" s="43">
        <v>0.1</v>
      </c>
      <c r="V222" s="43">
        <v>3.33</v>
      </c>
    </row>
    <row r="223" spans="1:22" ht="14.1" customHeight="1" x14ac:dyDescent="0.2">
      <c r="A223" s="41" t="s">
        <v>643</v>
      </c>
      <c r="B223" s="42" t="s">
        <v>644</v>
      </c>
      <c r="C223" s="42" t="s">
        <v>627</v>
      </c>
      <c r="D223" s="42"/>
      <c r="E223" s="42"/>
      <c r="F223" s="42"/>
      <c r="G223" s="42"/>
      <c r="H223" s="42" t="s">
        <v>48</v>
      </c>
      <c r="I223" s="43">
        <v>2.9</v>
      </c>
      <c r="J223" s="43">
        <v>3.33</v>
      </c>
      <c r="K223" s="45" t="s">
        <v>116</v>
      </c>
      <c r="L223" s="43">
        <v>0.5</v>
      </c>
      <c r="M223" s="43">
        <v>3.33</v>
      </c>
      <c r="N223" s="45" t="s">
        <v>49</v>
      </c>
      <c r="O223" s="43">
        <v>1</v>
      </c>
      <c r="P223" s="43">
        <v>3.33</v>
      </c>
      <c r="Q223" s="45" t="s">
        <v>50</v>
      </c>
      <c r="R223" s="43">
        <v>0.1</v>
      </c>
      <c r="S223" s="43">
        <v>3.33</v>
      </c>
    </row>
    <row r="224" spans="1:22" ht="14.1" customHeight="1" x14ac:dyDescent="0.2">
      <c r="A224" s="41" t="s">
        <v>645</v>
      </c>
      <c r="B224" s="42" t="s">
        <v>646</v>
      </c>
      <c r="C224" s="42" t="s">
        <v>627</v>
      </c>
      <c r="D224" s="42"/>
      <c r="E224" s="42"/>
      <c r="F224" s="42"/>
      <c r="G224" s="42"/>
      <c r="H224" s="42" t="s">
        <v>48</v>
      </c>
      <c r="I224" s="43">
        <v>2.9</v>
      </c>
      <c r="J224" s="43">
        <v>3.33</v>
      </c>
      <c r="K224" s="45" t="s">
        <v>116</v>
      </c>
      <c r="L224" s="43">
        <v>0.5</v>
      </c>
      <c r="M224" s="43">
        <v>3.33</v>
      </c>
      <c r="N224" s="45" t="s">
        <v>49</v>
      </c>
      <c r="O224" s="43">
        <v>1</v>
      </c>
      <c r="P224" s="43">
        <v>3.33</v>
      </c>
      <c r="Q224" s="45" t="s">
        <v>50</v>
      </c>
      <c r="R224" s="43">
        <v>0.1</v>
      </c>
      <c r="S224" s="43">
        <v>3.33</v>
      </c>
    </row>
    <row r="225" spans="1:25" ht="14.1" customHeight="1" x14ac:dyDescent="0.2">
      <c r="A225" s="41" t="s">
        <v>647</v>
      </c>
      <c r="B225" s="42" t="s">
        <v>648</v>
      </c>
      <c r="C225" s="42" t="s">
        <v>627</v>
      </c>
      <c r="D225" s="42"/>
      <c r="E225" s="42"/>
      <c r="F225" s="42"/>
      <c r="G225" s="42"/>
      <c r="H225" s="42" t="s">
        <v>48</v>
      </c>
      <c r="I225" s="43">
        <v>2.9</v>
      </c>
      <c r="J225" s="43">
        <v>3.33</v>
      </c>
      <c r="K225" s="45" t="s">
        <v>116</v>
      </c>
      <c r="L225" s="43">
        <v>0.5</v>
      </c>
      <c r="M225" s="43">
        <v>3.33</v>
      </c>
      <c r="N225" s="45" t="s">
        <v>49</v>
      </c>
      <c r="O225" s="43">
        <v>1</v>
      </c>
      <c r="P225" s="43">
        <v>3.33</v>
      </c>
      <c r="Q225" s="45" t="s">
        <v>50</v>
      </c>
      <c r="R225" s="43">
        <v>0.1</v>
      </c>
      <c r="S225" s="43">
        <v>3.33</v>
      </c>
    </row>
    <row r="226" spans="1:25" ht="14.1" customHeight="1" x14ac:dyDescent="0.2">
      <c r="A226" s="41" t="s">
        <v>649</v>
      </c>
      <c r="B226" s="42" t="s">
        <v>650</v>
      </c>
      <c r="C226" s="42" t="s">
        <v>627</v>
      </c>
      <c r="D226" s="42"/>
      <c r="E226" s="42"/>
      <c r="F226" s="42"/>
      <c r="G226" s="42"/>
      <c r="H226" s="42" t="s">
        <v>48</v>
      </c>
      <c r="I226" s="43">
        <v>2.9</v>
      </c>
      <c r="J226" s="43">
        <v>3.33</v>
      </c>
      <c r="K226" s="45" t="s">
        <v>116</v>
      </c>
      <c r="L226" s="43">
        <v>0.5</v>
      </c>
      <c r="M226" s="43">
        <v>3.33</v>
      </c>
      <c r="N226" s="42" t="s">
        <v>51</v>
      </c>
      <c r="O226" s="43">
        <v>2.1</v>
      </c>
      <c r="P226" s="43">
        <v>0</v>
      </c>
      <c r="Q226" s="45" t="s">
        <v>49</v>
      </c>
      <c r="R226" s="43">
        <v>1</v>
      </c>
      <c r="S226" s="43">
        <v>3.33</v>
      </c>
      <c r="T226" s="45" t="s">
        <v>50</v>
      </c>
      <c r="U226" s="43">
        <v>0.1</v>
      </c>
      <c r="V226" s="43">
        <v>3.33</v>
      </c>
    </row>
    <row r="227" spans="1:25" ht="14.1" customHeight="1" x14ac:dyDescent="0.2">
      <c r="A227" s="41" t="s">
        <v>94</v>
      </c>
      <c r="B227" s="42" t="s">
        <v>651</v>
      </c>
      <c r="C227" s="42" t="s">
        <v>627</v>
      </c>
      <c r="D227" s="42" t="s">
        <v>207</v>
      </c>
      <c r="E227" s="42"/>
      <c r="F227" s="42"/>
      <c r="G227" s="42"/>
      <c r="H227" s="42" t="s">
        <v>48</v>
      </c>
      <c r="I227" s="43">
        <v>2.9</v>
      </c>
      <c r="J227" s="43">
        <v>3.33</v>
      </c>
      <c r="K227" s="45" t="s">
        <v>116</v>
      </c>
      <c r="L227" s="43">
        <v>0.5</v>
      </c>
      <c r="M227" s="43">
        <v>3.33</v>
      </c>
      <c r="N227" s="42" t="s">
        <v>51</v>
      </c>
      <c r="O227" s="43">
        <v>3</v>
      </c>
      <c r="P227" s="43">
        <v>0</v>
      </c>
      <c r="Q227" s="45" t="s">
        <v>49</v>
      </c>
      <c r="R227" s="43">
        <v>1</v>
      </c>
      <c r="S227" s="43">
        <v>3.33</v>
      </c>
      <c r="T227" s="45" t="s">
        <v>50</v>
      </c>
      <c r="U227" s="43">
        <v>0.1</v>
      </c>
      <c r="V227" s="43">
        <v>3.33</v>
      </c>
    </row>
    <row r="228" spans="1:25" ht="14.1" customHeight="1" x14ac:dyDescent="0.2">
      <c r="A228" s="41" t="s">
        <v>652</v>
      </c>
      <c r="B228" s="42" t="s">
        <v>653</v>
      </c>
      <c r="C228" s="42" t="s">
        <v>627</v>
      </c>
      <c r="D228" s="42"/>
      <c r="E228" s="42"/>
      <c r="F228" s="42"/>
      <c r="G228" s="42"/>
      <c r="H228" s="42" t="s">
        <v>48</v>
      </c>
      <c r="I228" s="43">
        <v>2.9</v>
      </c>
      <c r="J228" s="43">
        <v>3.33</v>
      </c>
      <c r="K228" s="45" t="s">
        <v>116</v>
      </c>
      <c r="L228" s="43">
        <v>0.5</v>
      </c>
      <c r="M228" s="43">
        <v>3.33</v>
      </c>
      <c r="N228" s="42" t="s">
        <v>51</v>
      </c>
      <c r="O228" s="43">
        <v>3</v>
      </c>
      <c r="P228" s="43">
        <v>0</v>
      </c>
      <c r="Q228" s="45" t="s">
        <v>49</v>
      </c>
      <c r="R228" s="43">
        <v>1</v>
      </c>
      <c r="S228" s="43">
        <v>3.33</v>
      </c>
      <c r="T228" s="45" t="s">
        <v>50</v>
      </c>
      <c r="U228" s="43">
        <v>0.1</v>
      </c>
      <c r="V228" s="43">
        <v>3.33</v>
      </c>
      <c r="W228" s="45" t="s">
        <v>90</v>
      </c>
      <c r="X228" s="43">
        <v>0.43</v>
      </c>
      <c r="Y228" s="43">
        <v>3.33</v>
      </c>
    </row>
    <row r="229" spans="1:25" ht="12.6" customHeight="1" x14ac:dyDescent="0.2">
      <c r="A229" s="41" t="s">
        <v>654</v>
      </c>
      <c r="B229" s="42" t="s">
        <v>655</v>
      </c>
      <c r="C229" s="42" t="s">
        <v>627</v>
      </c>
      <c r="D229" s="42"/>
      <c r="E229" s="42"/>
      <c r="F229" s="42"/>
      <c r="G229" s="42"/>
      <c r="H229" s="42" t="s">
        <v>48</v>
      </c>
      <c r="I229" s="43">
        <v>2.9</v>
      </c>
      <c r="J229" s="43">
        <v>3.33</v>
      </c>
      <c r="K229" s="45" t="s">
        <v>116</v>
      </c>
      <c r="L229" s="43">
        <v>0.5</v>
      </c>
      <c r="M229" s="43">
        <v>3.33</v>
      </c>
      <c r="N229" s="45" t="s">
        <v>49</v>
      </c>
      <c r="O229" s="43">
        <v>1</v>
      </c>
      <c r="P229" s="43">
        <v>3.33</v>
      </c>
      <c r="Q229" s="45" t="s">
        <v>50</v>
      </c>
      <c r="R229" s="43">
        <v>0.1</v>
      </c>
      <c r="S229" s="43">
        <v>3.33</v>
      </c>
    </row>
    <row r="230" spans="1:25" ht="14.1" customHeight="1" x14ac:dyDescent="0.2">
      <c r="A230" s="41" t="s">
        <v>656</v>
      </c>
      <c r="B230" s="42" t="s">
        <v>657</v>
      </c>
      <c r="C230" s="42" t="s">
        <v>627</v>
      </c>
      <c r="D230" s="42" t="s">
        <v>284</v>
      </c>
      <c r="E230" s="42"/>
      <c r="F230" s="42"/>
      <c r="G230" s="42"/>
      <c r="H230" s="42" t="s">
        <v>48</v>
      </c>
      <c r="I230" s="43">
        <v>2.9</v>
      </c>
      <c r="J230" s="43">
        <v>3.33</v>
      </c>
      <c r="K230" s="45" t="s">
        <v>116</v>
      </c>
      <c r="L230" s="43">
        <v>0.5</v>
      </c>
      <c r="M230" s="43">
        <v>3.33</v>
      </c>
      <c r="N230" s="42" t="s">
        <v>51</v>
      </c>
      <c r="O230" s="43">
        <v>3.75</v>
      </c>
      <c r="P230" s="43">
        <v>3.33</v>
      </c>
      <c r="Q230" s="45" t="s">
        <v>49</v>
      </c>
      <c r="R230" s="43">
        <v>1</v>
      </c>
      <c r="S230" s="43">
        <v>3.33</v>
      </c>
      <c r="T230" s="45" t="s">
        <v>50</v>
      </c>
      <c r="U230" s="43">
        <v>0.1</v>
      </c>
      <c r="V230" s="43">
        <v>3.33</v>
      </c>
    </row>
    <row r="231" spans="1:25" ht="14.1" customHeight="1" x14ac:dyDescent="0.2">
      <c r="A231" s="41" t="s">
        <v>658</v>
      </c>
      <c r="B231" s="42" t="s">
        <v>659</v>
      </c>
      <c r="C231" s="42" t="s">
        <v>627</v>
      </c>
      <c r="D231" s="42" t="s">
        <v>284</v>
      </c>
      <c r="E231" s="42"/>
      <c r="F231" s="42"/>
      <c r="G231" s="42"/>
      <c r="H231" s="42" t="s">
        <v>48</v>
      </c>
      <c r="I231" s="43">
        <v>2.9</v>
      </c>
      <c r="J231" s="43">
        <v>3.33</v>
      </c>
      <c r="K231" s="45" t="s">
        <v>116</v>
      </c>
      <c r="L231" s="43">
        <v>0.5</v>
      </c>
      <c r="M231" s="43">
        <v>3.33</v>
      </c>
      <c r="N231" s="42" t="s">
        <v>51</v>
      </c>
      <c r="O231" s="43">
        <v>4</v>
      </c>
      <c r="P231" s="43">
        <v>0</v>
      </c>
      <c r="Q231" s="45" t="s">
        <v>49</v>
      </c>
      <c r="R231" s="43">
        <v>1</v>
      </c>
      <c r="S231" s="43">
        <v>3.33</v>
      </c>
      <c r="T231" s="45" t="s">
        <v>50</v>
      </c>
      <c r="U231" s="43">
        <v>0.1</v>
      </c>
      <c r="V231" s="43">
        <v>3.33</v>
      </c>
    </row>
    <row r="232" spans="1:25" ht="14.1" customHeight="1" x14ac:dyDescent="0.2">
      <c r="A232" s="41" t="s">
        <v>660</v>
      </c>
      <c r="B232" s="42" t="s">
        <v>661</v>
      </c>
      <c r="C232" s="42" t="s">
        <v>627</v>
      </c>
      <c r="D232" s="42"/>
      <c r="E232" s="42"/>
      <c r="F232" s="42"/>
      <c r="G232" s="42"/>
      <c r="H232" s="42" t="s">
        <v>48</v>
      </c>
      <c r="I232" s="43">
        <v>2.9</v>
      </c>
      <c r="J232" s="43">
        <v>3.33</v>
      </c>
      <c r="K232" s="45" t="s">
        <v>116</v>
      </c>
      <c r="L232" s="43">
        <v>0.5</v>
      </c>
      <c r="M232" s="43">
        <v>3.33</v>
      </c>
      <c r="N232" s="45" t="s">
        <v>49</v>
      </c>
      <c r="O232" s="43">
        <v>1</v>
      </c>
      <c r="P232" s="43">
        <v>3.33</v>
      </c>
      <c r="Q232" s="45" t="s">
        <v>50</v>
      </c>
      <c r="R232" s="43">
        <v>0.1</v>
      </c>
      <c r="S232" s="43">
        <v>3.33</v>
      </c>
    </row>
    <row r="233" spans="1:25" ht="14.1" customHeight="1" x14ac:dyDescent="0.2">
      <c r="A233" s="41" t="s">
        <v>662</v>
      </c>
      <c r="B233" s="42" t="s">
        <v>663</v>
      </c>
      <c r="C233" s="42" t="s">
        <v>627</v>
      </c>
      <c r="D233" s="42"/>
      <c r="E233" s="42"/>
      <c r="F233" s="42"/>
      <c r="G233" s="42"/>
      <c r="H233" s="42" t="s">
        <v>48</v>
      </c>
      <c r="I233" s="43">
        <v>2.9</v>
      </c>
      <c r="J233" s="43">
        <v>3.33</v>
      </c>
      <c r="K233" s="45" t="s">
        <v>116</v>
      </c>
      <c r="L233" s="43">
        <v>0.5</v>
      </c>
      <c r="M233" s="43">
        <v>3.33</v>
      </c>
      <c r="N233" s="45" t="s">
        <v>49</v>
      </c>
      <c r="O233" s="43">
        <v>1</v>
      </c>
      <c r="P233" s="43">
        <v>3.33</v>
      </c>
      <c r="Q233" s="45" t="s">
        <v>50</v>
      </c>
      <c r="R233" s="43">
        <v>0.1</v>
      </c>
      <c r="S233" s="43">
        <v>3.33</v>
      </c>
    </row>
    <row r="234" spans="1:25" ht="14.1" customHeight="1" x14ac:dyDescent="0.2">
      <c r="A234" s="41" t="s">
        <v>664</v>
      </c>
      <c r="B234" s="42" t="s">
        <v>665</v>
      </c>
      <c r="C234" s="42" t="s">
        <v>627</v>
      </c>
      <c r="D234" s="42"/>
      <c r="E234" s="42"/>
      <c r="F234" s="42"/>
      <c r="G234" s="42"/>
      <c r="H234" s="42" t="s">
        <v>48</v>
      </c>
      <c r="I234" s="43">
        <v>2.9</v>
      </c>
      <c r="J234" s="43">
        <v>3.33</v>
      </c>
      <c r="K234" s="45" t="s">
        <v>116</v>
      </c>
      <c r="L234" s="43">
        <v>0.5</v>
      </c>
      <c r="M234" s="43">
        <v>3.33</v>
      </c>
      <c r="N234" s="45" t="s">
        <v>49</v>
      </c>
      <c r="O234" s="43">
        <v>1</v>
      </c>
      <c r="P234" s="43">
        <v>3.33</v>
      </c>
      <c r="Q234" s="45" t="s">
        <v>50</v>
      </c>
      <c r="R234" s="43">
        <v>0.1</v>
      </c>
      <c r="S234" s="43">
        <v>3.33</v>
      </c>
    </row>
    <row r="235" spans="1:25" ht="14.1" customHeight="1" x14ac:dyDescent="0.2">
      <c r="A235" s="41" t="s">
        <v>666</v>
      </c>
      <c r="B235" s="42" t="s">
        <v>667</v>
      </c>
      <c r="C235" s="42" t="s">
        <v>627</v>
      </c>
      <c r="D235" s="42"/>
      <c r="E235" s="42"/>
      <c r="F235" s="42"/>
      <c r="G235" s="42"/>
      <c r="H235" s="42" t="s">
        <v>48</v>
      </c>
      <c r="I235" s="43">
        <v>2.9</v>
      </c>
      <c r="J235" s="43">
        <v>3.33</v>
      </c>
      <c r="K235" s="45" t="s">
        <v>116</v>
      </c>
      <c r="L235" s="43">
        <v>0.5</v>
      </c>
      <c r="M235" s="43">
        <v>3.33</v>
      </c>
      <c r="N235" s="45" t="s">
        <v>49</v>
      </c>
      <c r="O235" s="43">
        <v>1</v>
      </c>
      <c r="P235" s="43">
        <v>3.33</v>
      </c>
      <c r="Q235" s="45" t="s">
        <v>50</v>
      </c>
      <c r="R235" s="43">
        <v>0.1</v>
      </c>
      <c r="S235" s="43">
        <v>3.33</v>
      </c>
    </row>
    <row r="236" spans="1:25" ht="14.1" customHeight="1" x14ac:dyDescent="0.2">
      <c r="A236" s="41" t="s">
        <v>668</v>
      </c>
      <c r="B236" s="42" t="s">
        <v>669</v>
      </c>
      <c r="C236" s="42" t="s">
        <v>627</v>
      </c>
      <c r="D236" s="42"/>
      <c r="E236" s="42"/>
      <c r="F236" s="42"/>
      <c r="G236" s="42"/>
      <c r="H236" s="42" t="s">
        <v>48</v>
      </c>
      <c r="I236" s="43">
        <v>2.9</v>
      </c>
      <c r="J236" s="43">
        <v>3.33</v>
      </c>
      <c r="K236" s="45" t="s">
        <v>116</v>
      </c>
      <c r="L236" s="43">
        <v>0.5</v>
      </c>
      <c r="M236" s="43">
        <v>3.33</v>
      </c>
      <c r="N236" s="45" t="s">
        <v>49</v>
      </c>
      <c r="O236" s="43">
        <v>1</v>
      </c>
      <c r="P236" s="43">
        <v>3.33</v>
      </c>
      <c r="Q236" s="45" t="s">
        <v>50</v>
      </c>
      <c r="R236" s="43">
        <v>0.1</v>
      </c>
      <c r="S236" s="43">
        <v>3.33</v>
      </c>
    </row>
    <row r="237" spans="1:25" ht="14.1" customHeight="1" x14ac:dyDescent="0.2">
      <c r="A237" s="41" t="s">
        <v>670</v>
      </c>
      <c r="B237" s="42" t="s">
        <v>671</v>
      </c>
      <c r="C237" s="42" t="s">
        <v>627</v>
      </c>
      <c r="D237" s="42" t="s">
        <v>207</v>
      </c>
      <c r="E237" s="42"/>
      <c r="F237" s="42"/>
      <c r="G237" s="42"/>
      <c r="H237" s="42" t="s">
        <v>48</v>
      </c>
      <c r="I237" s="43">
        <v>2.9</v>
      </c>
      <c r="J237" s="43">
        <v>3.33</v>
      </c>
      <c r="K237" s="45" t="s">
        <v>116</v>
      </c>
      <c r="L237" s="43">
        <v>0.5</v>
      </c>
      <c r="M237" s="43">
        <v>3.33</v>
      </c>
      <c r="N237" s="42" t="s">
        <v>51</v>
      </c>
      <c r="O237" s="43">
        <v>3.5</v>
      </c>
      <c r="P237" s="43">
        <v>2</v>
      </c>
      <c r="Q237" s="45" t="s">
        <v>49</v>
      </c>
      <c r="R237" s="43">
        <v>1</v>
      </c>
      <c r="S237" s="43">
        <v>3.33</v>
      </c>
      <c r="T237" s="45" t="s">
        <v>50</v>
      </c>
      <c r="U237" s="43">
        <v>0.1</v>
      </c>
      <c r="V237" s="43">
        <v>3.33</v>
      </c>
    </row>
    <row r="238" spans="1:25" ht="14.1" customHeight="1" x14ac:dyDescent="0.2">
      <c r="A238" s="41" t="s">
        <v>672</v>
      </c>
      <c r="B238" s="42" t="s">
        <v>673</v>
      </c>
      <c r="C238" s="42" t="s">
        <v>627</v>
      </c>
      <c r="D238" s="42"/>
      <c r="E238" s="42"/>
      <c r="F238" s="42"/>
      <c r="G238" s="42"/>
      <c r="H238" s="42" t="s">
        <v>48</v>
      </c>
      <c r="I238" s="43">
        <v>2.9</v>
      </c>
      <c r="J238" s="43">
        <v>3.33</v>
      </c>
      <c r="K238" s="45" t="s">
        <v>116</v>
      </c>
      <c r="L238" s="43">
        <v>0.5</v>
      </c>
      <c r="M238" s="43">
        <v>3.33</v>
      </c>
      <c r="N238" s="45" t="s">
        <v>49</v>
      </c>
      <c r="O238" s="43">
        <v>1</v>
      </c>
      <c r="P238" s="43">
        <v>3.33</v>
      </c>
      <c r="Q238" s="45" t="s">
        <v>50</v>
      </c>
      <c r="R238" s="43">
        <v>0.1</v>
      </c>
      <c r="S238" s="43">
        <v>3.33</v>
      </c>
    </row>
    <row r="239" spans="1:25" ht="14.1" customHeight="1" x14ac:dyDescent="0.2">
      <c r="A239" s="41" t="s">
        <v>674</v>
      </c>
      <c r="B239" s="42" t="s">
        <v>675</v>
      </c>
      <c r="C239" s="42" t="s">
        <v>627</v>
      </c>
      <c r="D239" s="42"/>
      <c r="E239" s="42"/>
      <c r="F239" s="42"/>
      <c r="G239" s="42"/>
      <c r="H239" s="42" t="s">
        <v>48</v>
      </c>
      <c r="I239" s="43">
        <v>2.9</v>
      </c>
      <c r="J239" s="43">
        <v>3.33</v>
      </c>
      <c r="K239" s="45" t="s">
        <v>116</v>
      </c>
      <c r="L239" s="43">
        <v>0.5</v>
      </c>
      <c r="M239" s="43">
        <v>3.33</v>
      </c>
      <c r="N239" s="45" t="s">
        <v>49</v>
      </c>
      <c r="O239" s="43">
        <v>1</v>
      </c>
      <c r="P239" s="43">
        <v>3.33</v>
      </c>
      <c r="Q239" s="45" t="s">
        <v>50</v>
      </c>
      <c r="R239" s="43">
        <v>0.1</v>
      </c>
      <c r="S239" s="43">
        <v>3.33</v>
      </c>
    </row>
    <row r="240" spans="1:25" ht="14.1" customHeight="1" x14ac:dyDescent="0.2">
      <c r="A240" s="41" t="s">
        <v>676</v>
      </c>
      <c r="B240" s="42" t="s">
        <v>677</v>
      </c>
      <c r="C240" s="42" t="s">
        <v>627</v>
      </c>
      <c r="D240" s="42"/>
      <c r="E240" s="42"/>
      <c r="F240" s="42"/>
      <c r="G240" s="42"/>
      <c r="H240" s="42" t="s">
        <v>48</v>
      </c>
      <c r="I240" s="43">
        <v>2.9</v>
      </c>
      <c r="J240" s="43">
        <v>3.33</v>
      </c>
      <c r="K240" s="45" t="s">
        <v>116</v>
      </c>
      <c r="L240" s="43">
        <v>0.5</v>
      </c>
      <c r="M240" s="43">
        <v>3.33</v>
      </c>
      <c r="N240" s="45" t="s">
        <v>49</v>
      </c>
      <c r="O240" s="43">
        <v>1</v>
      </c>
      <c r="P240" s="43">
        <v>3.33</v>
      </c>
      <c r="Q240" s="45" t="s">
        <v>50</v>
      </c>
      <c r="R240" s="43">
        <v>0.1</v>
      </c>
      <c r="S240" s="43">
        <v>3.33</v>
      </c>
    </row>
    <row r="241" spans="1:25" ht="14.1" customHeight="1" x14ac:dyDescent="0.2">
      <c r="A241" s="41" t="s">
        <v>678</v>
      </c>
      <c r="B241" s="42" t="s">
        <v>616</v>
      </c>
      <c r="C241" s="42" t="s">
        <v>627</v>
      </c>
      <c r="D241" s="42"/>
      <c r="E241" s="42"/>
      <c r="F241" s="42"/>
      <c r="G241" s="42"/>
      <c r="H241" s="42" t="s">
        <v>48</v>
      </c>
      <c r="I241" s="43">
        <v>2.9</v>
      </c>
      <c r="J241" s="43">
        <v>3.33</v>
      </c>
      <c r="K241" s="45" t="s">
        <v>116</v>
      </c>
      <c r="L241" s="43">
        <v>0.5</v>
      </c>
      <c r="M241" s="43">
        <v>3.33</v>
      </c>
      <c r="N241" s="45" t="s">
        <v>49</v>
      </c>
      <c r="O241" s="43">
        <v>1</v>
      </c>
      <c r="P241" s="43">
        <v>3.33</v>
      </c>
      <c r="Q241" s="45" t="s">
        <v>50</v>
      </c>
      <c r="R241" s="43">
        <v>0.1</v>
      </c>
      <c r="S241" s="43">
        <v>3.33</v>
      </c>
    </row>
    <row r="242" spans="1:25" ht="14.1" customHeight="1" x14ac:dyDescent="0.2">
      <c r="A242" s="41" t="s">
        <v>679</v>
      </c>
      <c r="B242" s="42" t="s">
        <v>680</v>
      </c>
      <c r="C242" s="42" t="s">
        <v>627</v>
      </c>
      <c r="D242" s="42" t="s">
        <v>207</v>
      </c>
      <c r="E242" s="42"/>
      <c r="F242" s="42"/>
      <c r="G242" s="42"/>
      <c r="H242" s="42" t="s">
        <v>48</v>
      </c>
      <c r="I242" s="43">
        <v>2.9</v>
      </c>
      <c r="J242" s="43">
        <v>3.33</v>
      </c>
      <c r="K242" s="45" t="s">
        <v>116</v>
      </c>
      <c r="L242" s="43">
        <v>0.5</v>
      </c>
      <c r="M242" s="43">
        <v>3.33</v>
      </c>
      <c r="N242" s="42" t="s">
        <v>51</v>
      </c>
      <c r="O242" s="43">
        <v>3.85</v>
      </c>
      <c r="P242" s="43">
        <v>0</v>
      </c>
      <c r="Q242" s="45" t="s">
        <v>49</v>
      </c>
      <c r="R242" s="43">
        <v>1</v>
      </c>
      <c r="S242" s="43">
        <v>3.33</v>
      </c>
      <c r="T242" s="45" t="s">
        <v>50</v>
      </c>
      <c r="U242" s="43">
        <v>0.1</v>
      </c>
      <c r="V242" s="43">
        <v>3.33</v>
      </c>
    </row>
    <row r="243" spans="1:25" ht="14.1" customHeight="1" x14ac:dyDescent="0.2">
      <c r="A243" s="41" t="s">
        <v>681</v>
      </c>
      <c r="B243" s="42" t="s">
        <v>518</v>
      </c>
      <c r="C243" s="42" t="s">
        <v>627</v>
      </c>
      <c r="D243" s="42"/>
      <c r="E243" s="42"/>
      <c r="F243" s="42"/>
      <c r="G243" s="42"/>
      <c r="H243" s="42" t="s">
        <v>48</v>
      </c>
      <c r="I243" s="43">
        <v>2.9</v>
      </c>
      <c r="J243" s="43">
        <v>3.33</v>
      </c>
      <c r="K243" s="45" t="s">
        <v>116</v>
      </c>
      <c r="L243" s="43">
        <v>0.5</v>
      </c>
      <c r="M243" s="43">
        <v>3.33</v>
      </c>
      <c r="N243" s="42" t="s">
        <v>51</v>
      </c>
      <c r="O243" s="43">
        <v>3.46</v>
      </c>
      <c r="P243" s="43">
        <v>3.33</v>
      </c>
      <c r="Q243" s="45" t="s">
        <v>49</v>
      </c>
      <c r="R243" s="43">
        <v>1</v>
      </c>
      <c r="S243" s="43">
        <v>3.33</v>
      </c>
      <c r="T243" s="45" t="s">
        <v>50</v>
      </c>
      <c r="U243" s="43">
        <v>0.1</v>
      </c>
      <c r="V243" s="43">
        <v>3.33</v>
      </c>
    </row>
    <row r="244" spans="1:25" ht="14.1" customHeight="1" x14ac:dyDescent="0.2">
      <c r="A244" s="41" t="s">
        <v>682</v>
      </c>
      <c r="B244" s="48" t="s">
        <v>683</v>
      </c>
      <c r="C244" s="42" t="s">
        <v>627</v>
      </c>
      <c r="D244" s="42" t="s">
        <v>207</v>
      </c>
      <c r="E244" s="42"/>
      <c r="F244" s="42"/>
      <c r="G244" s="42"/>
      <c r="H244" s="42" t="s">
        <v>48</v>
      </c>
      <c r="I244" s="43">
        <v>2.9</v>
      </c>
      <c r="J244" s="43">
        <v>3.33</v>
      </c>
      <c r="K244" s="45" t="s">
        <v>116</v>
      </c>
      <c r="L244" s="43">
        <v>0.5</v>
      </c>
      <c r="M244" s="43">
        <v>3.33</v>
      </c>
      <c r="N244" s="45" t="s">
        <v>49</v>
      </c>
      <c r="O244" s="43">
        <v>1</v>
      </c>
      <c r="P244" s="43">
        <v>3.33</v>
      </c>
      <c r="Q244" s="45" t="s">
        <v>50</v>
      </c>
      <c r="R244" s="43">
        <v>0.1</v>
      </c>
      <c r="S244" s="43">
        <v>3.33</v>
      </c>
      <c r="T244" s="45" t="s">
        <v>90</v>
      </c>
      <c r="U244" s="43">
        <v>0.5</v>
      </c>
      <c r="V244" s="43">
        <v>3.33</v>
      </c>
    </row>
    <row r="245" spans="1:25" ht="14.1" customHeight="1" x14ac:dyDescent="0.2">
      <c r="A245" s="41" t="s">
        <v>684</v>
      </c>
      <c r="B245" s="42" t="s">
        <v>685</v>
      </c>
      <c r="C245" s="42" t="s">
        <v>627</v>
      </c>
      <c r="D245" s="42"/>
      <c r="E245" s="42"/>
      <c r="F245" s="42"/>
      <c r="G245" s="42"/>
      <c r="H245" s="42" t="s">
        <v>48</v>
      </c>
      <c r="I245" s="43">
        <v>2.9</v>
      </c>
      <c r="J245" s="43">
        <v>3.33</v>
      </c>
      <c r="K245" s="45" t="s">
        <v>116</v>
      </c>
      <c r="L245" s="43">
        <v>0.5</v>
      </c>
      <c r="M245" s="43">
        <v>3.33</v>
      </c>
      <c r="N245" s="45" t="s">
        <v>49</v>
      </c>
      <c r="O245" s="43">
        <v>1</v>
      </c>
      <c r="P245" s="43">
        <v>3.33</v>
      </c>
      <c r="Q245" s="45" t="s">
        <v>50</v>
      </c>
      <c r="R245" s="43">
        <v>0.1</v>
      </c>
      <c r="S245" s="43">
        <v>3.33</v>
      </c>
      <c r="T245" s="45" t="s">
        <v>686</v>
      </c>
      <c r="U245" s="43">
        <v>0.5</v>
      </c>
      <c r="V245" s="43">
        <v>3.33</v>
      </c>
    </row>
    <row r="246" spans="1:25" ht="14.1" customHeight="1" x14ac:dyDescent="0.2">
      <c r="A246" s="41" t="s">
        <v>687</v>
      </c>
      <c r="B246" s="42" t="s">
        <v>688</v>
      </c>
      <c r="C246" s="42" t="s">
        <v>627</v>
      </c>
      <c r="D246" s="42"/>
      <c r="E246" s="42"/>
      <c r="F246" s="42"/>
      <c r="G246" s="42"/>
      <c r="H246" s="42" t="s">
        <v>48</v>
      </c>
      <c r="I246" s="43">
        <v>2.9</v>
      </c>
      <c r="J246" s="43">
        <v>3.33</v>
      </c>
      <c r="K246" s="45" t="s">
        <v>116</v>
      </c>
      <c r="L246" s="43">
        <v>0.5</v>
      </c>
      <c r="M246" s="43">
        <v>3.33</v>
      </c>
      <c r="N246" s="42" t="s">
        <v>51</v>
      </c>
      <c r="O246" s="43">
        <v>0.6</v>
      </c>
      <c r="P246" s="43">
        <v>0</v>
      </c>
      <c r="Q246" s="45" t="s">
        <v>49</v>
      </c>
      <c r="R246" s="43">
        <v>1</v>
      </c>
      <c r="S246" s="43">
        <v>3.33</v>
      </c>
      <c r="T246" s="45" t="s">
        <v>50</v>
      </c>
      <c r="U246" s="43">
        <v>0.1</v>
      </c>
      <c r="V246" s="43">
        <v>3.33</v>
      </c>
    </row>
    <row r="247" spans="1:25" ht="14.1" customHeight="1" x14ac:dyDescent="0.2">
      <c r="A247" s="41" t="s">
        <v>689</v>
      </c>
      <c r="B247" s="42" t="s">
        <v>690</v>
      </c>
      <c r="C247" s="42" t="s">
        <v>627</v>
      </c>
      <c r="D247" s="42"/>
      <c r="E247" s="42"/>
      <c r="F247" s="42"/>
      <c r="G247" s="42"/>
      <c r="H247" s="42" t="s">
        <v>48</v>
      </c>
      <c r="I247" s="43">
        <v>2.9</v>
      </c>
      <c r="J247" s="43">
        <v>3.33</v>
      </c>
      <c r="K247" s="45" t="s">
        <v>116</v>
      </c>
      <c r="L247" s="43">
        <v>0.5</v>
      </c>
      <c r="M247" s="43">
        <v>3.33</v>
      </c>
      <c r="N247" s="45" t="s">
        <v>49</v>
      </c>
      <c r="O247" s="43">
        <v>1</v>
      </c>
      <c r="P247" s="43">
        <v>3.33</v>
      </c>
      <c r="Q247" s="45" t="s">
        <v>50</v>
      </c>
      <c r="R247" s="43">
        <v>0.1</v>
      </c>
      <c r="S247" s="43">
        <v>3.33</v>
      </c>
      <c r="T247" s="45" t="s">
        <v>90</v>
      </c>
      <c r="U247" s="43">
        <v>0.5</v>
      </c>
      <c r="V247" s="43">
        <v>3.33</v>
      </c>
      <c r="W247" s="45" t="s">
        <v>686</v>
      </c>
      <c r="X247" s="43">
        <v>1.5</v>
      </c>
      <c r="Y247" s="43">
        <v>3.33</v>
      </c>
    </row>
    <row r="248" spans="1:25" ht="14.1" customHeight="1" x14ac:dyDescent="0.2">
      <c r="A248" s="41" t="s">
        <v>691</v>
      </c>
      <c r="B248" s="42" t="s">
        <v>692</v>
      </c>
      <c r="C248" s="42" t="s">
        <v>627</v>
      </c>
      <c r="D248" s="42"/>
      <c r="E248" s="42"/>
      <c r="F248" s="42"/>
      <c r="G248" s="42"/>
      <c r="H248" s="42" t="s">
        <v>48</v>
      </c>
      <c r="I248" s="43">
        <v>2.9</v>
      </c>
      <c r="J248" s="43">
        <v>3.33</v>
      </c>
      <c r="K248" s="45" t="s">
        <v>116</v>
      </c>
      <c r="L248" s="43">
        <v>0.5</v>
      </c>
      <c r="M248" s="43">
        <v>3.33</v>
      </c>
      <c r="N248" s="45" t="s">
        <v>49</v>
      </c>
      <c r="O248" s="43">
        <v>1</v>
      </c>
      <c r="P248" s="43">
        <v>3.33</v>
      </c>
      <c r="Q248" s="45" t="s">
        <v>50</v>
      </c>
      <c r="R248" s="43">
        <v>0.1</v>
      </c>
      <c r="S248" s="43">
        <v>3.33</v>
      </c>
      <c r="T248" s="45" t="s">
        <v>686</v>
      </c>
      <c r="U248" s="43">
        <v>2</v>
      </c>
      <c r="V248" s="43">
        <v>3.33</v>
      </c>
      <c r="X248" s="43"/>
      <c r="Y248" s="43"/>
    </row>
    <row r="249" spans="1:25" ht="14.1" customHeight="1" x14ac:dyDescent="0.2">
      <c r="A249" s="41" t="s">
        <v>693</v>
      </c>
      <c r="B249" s="42" t="s">
        <v>233</v>
      </c>
      <c r="C249" s="42" t="s">
        <v>627</v>
      </c>
      <c r="D249" s="42"/>
      <c r="E249" s="42"/>
      <c r="F249" s="42"/>
      <c r="G249" s="42"/>
      <c r="H249" s="42" t="s">
        <v>48</v>
      </c>
      <c r="I249" s="43">
        <v>2.9</v>
      </c>
      <c r="J249" s="43">
        <v>3.33</v>
      </c>
      <c r="K249" s="45" t="s">
        <v>116</v>
      </c>
      <c r="L249" s="43">
        <v>0.5</v>
      </c>
      <c r="M249" s="43">
        <v>3.33</v>
      </c>
      <c r="N249" s="45" t="s">
        <v>49</v>
      </c>
      <c r="O249" s="43">
        <v>1</v>
      </c>
      <c r="P249" s="43">
        <v>3.33</v>
      </c>
      <c r="Q249" s="45" t="s">
        <v>50</v>
      </c>
      <c r="R249" s="43">
        <v>0.1</v>
      </c>
      <c r="S249" s="43">
        <v>3.33</v>
      </c>
    </row>
    <row r="250" spans="1:25" ht="14.1" customHeight="1" x14ac:dyDescent="0.2">
      <c r="A250" s="41" t="s">
        <v>694</v>
      </c>
      <c r="B250" s="42" t="s">
        <v>235</v>
      </c>
      <c r="C250" s="42" t="s">
        <v>627</v>
      </c>
      <c r="D250" s="42"/>
      <c r="E250" s="42"/>
      <c r="F250" s="42"/>
      <c r="G250" s="42"/>
      <c r="H250" s="42" t="s">
        <v>48</v>
      </c>
      <c r="I250" s="43">
        <v>2.9</v>
      </c>
      <c r="J250" s="43">
        <v>3.33</v>
      </c>
      <c r="K250" s="45" t="s">
        <v>116</v>
      </c>
      <c r="L250" s="43">
        <v>0.5</v>
      </c>
      <c r="M250" s="43">
        <v>3.33</v>
      </c>
      <c r="N250" s="45" t="s">
        <v>49</v>
      </c>
      <c r="O250" s="43">
        <v>1</v>
      </c>
      <c r="P250" s="43">
        <v>3.33</v>
      </c>
      <c r="Q250" s="45" t="s">
        <v>50</v>
      </c>
      <c r="R250" s="43">
        <v>0.1</v>
      </c>
      <c r="S250" s="43">
        <v>3.33</v>
      </c>
    </row>
    <row r="251" spans="1:25" ht="14.1" customHeight="1" x14ac:dyDescent="0.2">
      <c r="A251" s="41" t="s">
        <v>695</v>
      </c>
      <c r="B251" s="42" t="s">
        <v>585</v>
      </c>
      <c r="C251" s="42" t="s">
        <v>696</v>
      </c>
      <c r="D251" s="42" t="s">
        <v>207</v>
      </c>
      <c r="E251" s="42"/>
      <c r="F251" s="46" t="s">
        <v>447</v>
      </c>
      <c r="G251" s="42"/>
      <c r="H251" s="42" t="s">
        <v>48</v>
      </c>
      <c r="I251" s="43">
        <v>2.9</v>
      </c>
      <c r="J251" s="43">
        <v>3.33</v>
      </c>
      <c r="K251" s="45" t="s">
        <v>116</v>
      </c>
      <c r="L251" s="43">
        <v>0.75</v>
      </c>
      <c r="M251" s="43">
        <v>0</v>
      </c>
      <c r="N251" s="42" t="s">
        <v>51</v>
      </c>
      <c r="O251" s="43">
        <v>3.75</v>
      </c>
      <c r="P251" s="43">
        <v>0.5</v>
      </c>
      <c r="Q251" s="45" t="s">
        <v>49</v>
      </c>
      <c r="R251" s="43">
        <v>1</v>
      </c>
      <c r="S251" s="43">
        <v>3.33</v>
      </c>
      <c r="T251" s="45" t="s">
        <v>50</v>
      </c>
      <c r="U251" s="43">
        <v>0.1</v>
      </c>
      <c r="V251" s="43">
        <v>3.33</v>
      </c>
    </row>
    <row r="252" spans="1:25" ht="14.1" customHeight="1" x14ac:dyDescent="0.2">
      <c r="A252" s="41" t="s">
        <v>695</v>
      </c>
      <c r="B252" s="42" t="s">
        <v>697</v>
      </c>
      <c r="C252" s="42" t="s">
        <v>696</v>
      </c>
      <c r="D252" s="42" t="s">
        <v>207</v>
      </c>
      <c r="E252" s="42"/>
      <c r="F252" s="46" t="s">
        <v>447</v>
      </c>
      <c r="G252" s="42"/>
      <c r="H252" s="42" t="s">
        <v>48</v>
      </c>
      <c r="I252" s="43">
        <v>2.9</v>
      </c>
      <c r="J252" s="43">
        <v>3.33</v>
      </c>
      <c r="K252" s="45" t="s">
        <v>116</v>
      </c>
      <c r="L252" s="43">
        <v>0.75</v>
      </c>
      <c r="M252" s="43">
        <v>0</v>
      </c>
      <c r="N252" s="42" t="s">
        <v>51</v>
      </c>
      <c r="O252" s="43">
        <v>3.75</v>
      </c>
      <c r="P252" s="43">
        <v>0.5</v>
      </c>
      <c r="Q252" s="45" t="s">
        <v>49</v>
      </c>
      <c r="R252" s="43">
        <v>1</v>
      </c>
      <c r="S252" s="43">
        <v>3.33</v>
      </c>
      <c r="T252" s="45" t="s">
        <v>50</v>
      </c>
      <c r="U252" s="43">
        <v>0.1</v>
      </c>
      <c r="V252" s="43">
        <v>3.33</v>
      </c>
    </row>
    <row r="253" spans="1:25" ht="14.1" customHeight="1" x14ac:dyDescent="0.2">
      <c r="A253" s="41" t="s">
        <v>698</v>
      </c>
      <c r="B253" s="42" t="s">
        <v>699</v>
      </c>
      <c r="C253" s="42" t="s">
        <v>696</v>
      </c>
      <c r="D253" s="42"/>
      <c r="E253" s="42"/>
      <c r="F253" s="46" t="s">
        <v>447</v>
      </c>
      <c r="G253" s="42"/>
      <c r="H253" s="42" t="s">
        <v>48</v>
      </c>
      <c r="I253" s="43">
        <v>2.9</v>
      </c>
      <c r="J253" s="43">
        <v>3.33</v>
      </c>
      <c r="K253" s="45" t="s">
        <v>116</v>
      </c>
      <c r="L253" s="43">
        <v>0.75</v>
      </c>
      <c r="M253" s="43">
        <v>0</v>
      </c>
      <c r="N253" s="45" t="s">
        <v>49</v>
      </c>
      <c r="O253" s="43">
        <v>1</v>
      </c>
      <c r="P253" s="43">
        <v>3.33</v>
      </c>
      <c r="Q253" s="45" t="s">
        <v>50</v>
      </c>
      <c r="R253" s="43">
        <v>0.1</v>
      </c>
      <c r="S253" s="43">
        <v>3.33</v>
      </c>
    </row>
    <row r="254" spans="1:25" ht="14.1" customHeight="1" x14ac:dyDescent="0.2">
      <c r="A254" s="41" t="s">
        <v>700</v>
      </c>
      <c r="B254" s="42" t="s">
        <v>620</v>
      </c>
      <c r="C254" s="42" t="s">
        <v>696</v>
      </c>
      <c r="D254" s="42"/>
      <c r="E254" s="42"/>
      <c r="F254" s="46" t="s">
        <v>447</v>
      </c>
      <c r="G254" s="42"/>
      <c r="H254" s="42" t="s">
        <v>48</v>
      </c>
      <c r="I254" s="43">
        <v>2.9</v>
      </c>
      <c r="J254" s="43">
        <v>3.33</v>
      </c>
      <c r="K254" s="45" t="s">
        <v>116</v>
      </c>
      <c r="L254" s="43">
        <v>0.75</v>
      </c>
      <c r="M254" s="43">
        <v>0</v>
      </c>
      <c r="N254" s="42" t="s">
        <v>51</v>
      </c>
      <c r="O254" s="43">
        <v>4</v>
      </c>
      <c r="P254" s="43">
        <v>3.33</v>
      </c>
      <c r="Q254" s="45" t="s">
        <v>50</v>
      </c>
      <c r="R254" s="43">
        <v>0.1</v>
      </c>
      <c r="S254" s="43">
        <v>3.33</v>
      </c>
    </row>
    <row r="255" spans="1:25" ht="14.1" customHeight="1" x14ac:dyDescent="0.2">
      <c r="A255" s="41" t="s">
        <v>701</v>
      </c>
      <c r="B255" s="42" t="s">
        <v>328</v>
      </c>
      <c r="C255" s="42" t="s">
        <v>696</v>
      </c>
      <c r="D255" s="42" t="s">
        <v>207</v>
      </c>
      <c r="E255" s="42"/>
      <c r="F255" s="46" t="s">
        <v>447</v>
      </c>
      <c r="G255" s="42"/>
      <c r="H255" s="42" t="s">
        <v>48</v>
      </c>
      <c r="I255" s="43">
        <v>2.9</v>
      </c>
      <c r="J255" s="43">
        <v>3.33</v>
      </c>
      <c r="K255" s="45" t="s">
        <v>116</v>
      </c>
      <c r="L255" s="43">
        <v>0.75</v>
      </c>
      <c r="M255" s="43">
        <v>0</v>
      </c>
      <c r="N255" s="42" t="s">
        <v>51</v>
      </c>
      <c r="O255" s="43">
        <v>3.75</v>
      </c>
      <c r="P255" s="43">
        <v>3.33</v>
      </c>
      <c r="Q255" s="45" t="s">
        <v>49</v>
      </c>
      <c r="R255" s="43">
        <v>1</v>
      </c>
      <c r="S255" s="43">
        <v>3.33</v>
      </c>
      <c r="T255" s="45" t="s">
        <v>50</v>
      </c>
      <c r="U255" s="43">
        <v>0.1</v>
      </c>
      <c r="V255" s="43">
        <v>3.33</v>
      </c>
    </row>
    <row r="256" spans="1:25" ht="14.1" customHeight="1" x14ac:dyDescent="0.2">
      <c r="A256" s="41" t="s">
        <v>702</v>
      </c>
      <c r="B256" s="42" t="s">
        <v>703</v>
      </c>
      <c r="C256" s="42" t="s">
        <v>696</v>
      </c>
      <c r="D256" s="42"/>
      <c r="E256" s="42"/>
      <c r="F256" s="46" t="s">
        <v>447</v>
      </c>
      <c r="G256" s="42"/>
      <c r="H256" s="42" t="s">
        <v>48</v>
      </c>
      <c r="I256" s="43">
        <v>2.9</v>
      </c>
      <c r="J256" s="43">
        <v>3.33</v>
      </c>
      <c r="K256" s="45" t="s">
        <v>116</v>
      </c>
      <c r="L256" s="43">
        <v>0.75</v>
      </c>
      <c r="M256" s="43">
        <v>0</v>
      </c>
      <c r="N256" s="45" t="s">
        <v>50</v>
      </c>
      <c r="O256" s="43">
        <v>0.1</v>
      </c>
      <c r="P256" s="43">
        <v>3.33</v>
      </c>
    </row>
    <row r="257" spans="1:25" ht="14.1" customHeight="1" x14ac:dyDescent="0.2">
      <c r="A257" s="41" t="s">
        <v>704</v>
      </c>
      <c r="B257" s="42" t="s">
        <v>705</v>
      </c>
      <c r="C257" s="42" t="s">
        <v>696</v>
      </c>
      <c r="D257" s="42"/>
      <c r="E257" s="42"/>
      <c r="F257" s="46" t="s">
        <v>447</v>
      </c>
      <c r="G257" s="42"/>
      <c r="H257" s="42" t="s">
        <v>48</v>
      </c>
      <c r="I257" s="43">
        <v>2.9</v>
      </c>
      <c r="J257" s="43">
        <v>3.33</v>
      </c>
      <c r="K257" s="45" t="s">
        <v>116</v>
      </c>
      <c r="L257" s="43">
        <v>0.75</v>
      </c>
      <c r="M257" s="43">
        <v>0</v>
      </c>
      <c r="N257" s="45" t="s">
        <v>49</v>
      </c>
      <c r="O257" s="43">
        <v>1</v>
      </c>
      <c r="P257" s="43">
        <v>3.33</v>
      </c>
      <c r="Q257" s="45" t="s">
        <v>50</v>
      </c>
      <c r="R257" s="43">
        <v>0.1</v>
      </c>
      <c r="S257" s="43">
        <v>3.33</v>
      </c>
    </row>
    <row r="258" spans="1:25" ht="14.1" customHeight="1" x14ac:dyDescent="0.2">
      <c r="A258" s="41" t="s">
        <v>706</v>
      </c>
      <c r="B258" s="42" t="s">
        <v>707</v>
      </c>
      <c r="C258" s="42" t="s">
        <v>696</v>
      </c>
      <c r="D258" s="42"/>
      <c r="E258" s="42"/>
      <c r="F258" s="46" t="s">
        <v>447</v>
      </c>
      <c r="G258" s="42"/>
      <c r="H258" s="42" t="s">
        <v>48</v>
      </c>
      <c r="I258" s="43">
        <v>2.9</v>
      </c>
      <c r="J258" s="43">
        <v>3.33</v>
      </c>
      <c r="K258" s="45" t="s">
        <v>116</v>
      </c>
      <c r="L258" s="43">
        <v>0.75</v>
      </c>
      <c r="M258" s="43">
        <v>0</v>
      </c>
      <c r="N258" s="45" t="s">
        <v>49</v>
      </c>
      <c r="O258" s="43">
        <v>1</v>
      </c>
      <c r="P258" s="43">
        <v>3.33</v>
      </c>
      <c r="Q258" s="45" t="s">
        <v>50</v>
      </c>
      <c r="R258" s="43">
        <v>0.1</v>
      </c>
      <c r="S258" s="43">
        <v>3.33</v>
      </c>
    </row>
    <row r="259" spans="1:25" ht="14.1" customHeight="1" x14ac:dyDescent="0.2">
      <c r="A259" s="41" t="s">
        <v>708</v>
      </c>
      <c r="B259" s="42" t="s">
        <v>709</v>
      </c>
      <c r="C259" s="42" t="s">
        <v>696</v>
      </c>
      <c r="D259" s="42" t="s">
        <v>207</v>
      </c>
      <c r="E259" s="42"/>
      <c r="F259" s="46" t="s">
        <v>447</v>
      </c>
      <c r="G259" s="42"/>
      <c r="H259" s="42" t="s">
        <v>48</v>
      </c>
      <c r="I259" s="43">
        <v>2.9</v>
      </c>
      <c r="J259" s="43">
        <v>3.33</v>
      </c>
      <c r="K259" s="45" t="s">
        <v>116</v>
      </c>
      <c r="L259" s="43">
        <v>0.75</v>
      </c>
      <c r="M259" s="43">
        <v>0</v>
      </c>
      <c r="N259" s="42" t="s">
        <v>51</v>
      </c>
      <c r="O259" s="43">
        <v>4</v>
      </c>
      <c r="P259" s="43">
        <v>0</v>
      </c>
      <c r="Q259" s="45" t="s">
        <v>49</v>
      </c>
      <c r="R259" s="43">
        <v>1</v>
      </c>
      <c r="S259" s="43">
        <v>3.33</v>
      </c>
      <c r="T259" s="45" t="s">
        <v>50</v>
      </c>
      <c r="U259" s="43">
        <v>0.1</v>
      </c>
      <c r="V259" s="43">
        <v>3.33</v>
      </c>
    </row>
    <row r="260" spans="1:25" ht="14.1" customHeight="1" x14ac:dyDescent="0.2">
      <c r="A260" s="41" t="s">
        <v>710</v>
      </c>
      <c r="B260" s="42" t="s">
        <v>711</v>
      </c>
      <c r="C260" s="42" t="s">
        <v>696</v>
      </c>
      <c r="D260" s="42"/>
      <c r="E260" s="42"/>
      <c r="F260" s="46" t="s">
        <v>447</v>
      </c>
      <c r="G260" s="42"/>
      <c r="H260" s="42" t="s">
        <v>48</v>
      </c>
      <c r="I260" s="43">
        <v>2.9</v>
      </c>
      <c r="J260" s="43">
        <v>3.33</v>
      </c>
      <c r="K260" s="45" t="s">
        <v>116</v>
      </c>
      <c r="L260" s="43">
        <v>0.75</v>
      </c>
      <c r="M260" s="43">
        <v>0</v>
      </c>
      <c r="N260" s="45" t="s">
        <v>49</v>
      </c>
      <c r="O260" s="43">
        <v>1</v>
      </c>
      <c r="P260" s="43">
        <v>3.33</v>
      </c>
      <c r="Q260" s="45" t="s">
        <v>50</v>
      </c>
      <c r="R260" s="43">
        <v>0.1</v>
      </c>
      <c r="S260" s="43">
        <v>3.33</v>
      </c>
    </row>
    <row r="261" spans="1:25" ht="14.1" customHeight="1" x14ac:dyDescent="0.2">
      <c r="A261" s="41" t="s">
        <v>712</v>
      </c>
      <c r="B261" s="42" t="s">
        <v>622</v>
      </c>
      <c r="C261" s="42" t="s">
        <v>696</v>
      </c>
      <c r="D261" s="42"/>
      <c r="E261" s="42"/>
      <c r="F261" s="46" t="s">
        <v>447</v>
      </c>
      <c r="G261" s="42"/>
      <c r="H261" s="42" t="s">
        <v>48</v>
      </c>
      <c r="I261" s="43">
        <v>2.9</v>
      </c>
      <c r="J261" s="43">
        <v>3.33</v>
      </c>
      <c r="K261" s="45" t="s">
        <v>116</v>
      </c>
      <c r="L261" s="43">
        <v>0.75</v>
      </c>
      <c r="M261" s="43">
        <v>0</v>
      </c>
      <c r="N261" s="45" t="s">
        <v>50</v>
      </c>
      <c r="O261" s="43">
        <v>0.1</v>
      </c>
      <c r="P261" s="43">
        <v>3.33</v>
      </c>
    </row>
    <row r="262" spans="1:25" ht="14.1" customHeight="1" x14ac:dyDescent="0.2">
      <c r="A262" s="41" t="s">
        <v>713</v>
      </c>
      <c r="B262" s="42" t="s">
        <v>680</v>
      </c>
      <c r="C262" s="42" t="s">
        <v>696</v>
      </c>
      <c r="D262" s="42" t="s">
        <v>207</v>
      </c>
      <c r="E262" s="42"/>
      <c r="F262" s="46" t="s">
        <v>447</v>
      </c>
      <c r="G262" s="42"/>
      <c r="H262" s="42" t="s">
        <v>48</v>
      </c>
      <c r="I262" s="43">
        <v>2.9</v>
      </c>
      <c r="J262" s="43">
        <v>3.33</v>
      </c>
      <c r="K262" s="45" t="s">
        <v>116</v>
      </c>
      <c r="L262" s="43">
        <v>0.75</v>
      </c>
      <c r="M262" s="43">
        <v>0</v>
      </c>
      <c r="N262" s="42" t="s">
        <v>51</v>
      </c>
      <c r="O262" s="43">
        <v>3.85</v>
      </c>
      <c r="P262" s="43">
        <v>0</v>
      </c>
      <c r="Q262" s="45" t="s">
        <v>49</v>
      </c>
      <c r="R262" s="43">
        <v>1</v>
      </c>
      <c r="S262" s="43">
        <v>3.33</v>
      </c>
      <c r="T262" s="45" t="s">
        <v>50</v>
      </c>
      <c r="U262" s="43">
        <v>0.1</v>
      </c>
      <c r="V262" s="43">
        <v>3.33</v>
      </c>
    </row>
    <row r="263" spans="1:25" ht="14.1" customHeight="1" x14ac:dyDescent="0.2">
      <c r="A263" s="41" t="s">
        <v>714</v>
      </c>
      <c r="B263" s="42" t="s">
        <v>715</v>
      </c>
      <c r="C263" s="42" t="s">
        <v>696</v>
      </c>
      <c r="D263" s="42" t="s">
        <v>207</v>
      </c>
      <c r="E263" s="42"/>
      <c r="F263" s="46" t="s">
        <v>447</v>
      </c>
      <c r="G263" s="42"/>
      <c r="H263" s="42" t="s">
        <v>48</v>
      </c>
      <c r="I263" s="43">
        <v>2.9</v>
      </c>
      <c r="J263" s="43">
        <v>3.33</v>
      </c>
      <c r="K263" s="45" t="s">
        <v>116</v>
      </c>
      <c r="L263" s="43">
        <v>0.75</v>
      </c>
      <c r="M263" s="43">
        <v>0</v>
      </c>
      <c r="N263" s="42" t="s">
        <v>51</v>
      </c>
      <c r="O263" s="43">
        <v>3.75</v>
      </c>
      <c r="P263" s="43">
        <v>3</v>
      </c>
      <c r="Q263" s="45" t="s">
        <v>49</v>
      </c>
      <c r="R263" s="43">
        <v>1</v>
      </c>
      <c r="S263" s="43">
        <v>3.33</v>
      </c>
      <c r="T263" s="45" t="s">
        <v>50</v>
      </c>
      <c r="U263" s="43">
        <v>0.1</v>
      </c>
      <c r="V263" s="43">
        <v>3.33</v>
      </c>
    </row>
    <row r="264" spans="1:25" ht="14.1" customHeight="1" x14ac:dyDescent="0.2">
      <c r="A264" s="41" t="s">
        <v>714</v>
      </c>
      <c r="B264" s="42" t="s">
        <v>716</v>
      </c>
      <c r="C264" s="42" t="s">
        <v>696</v>
      </c>
      <c r="D264" s="42"/>
      <c r="E264" s="42"/>
      <c r="F264" s="46" t="s">
        <v>447</v>
      </c>
      <c r="G264" s="42"/>
      <c r="H264" s="42" t="s">
        <v>48</v>
      </c>
      <c r="I264" s="43">
        <v>2.9</v>
      </c>
      <c r="J264" s="43">
        <v>3.33</v>
      </c>
      <c r="K264" s="45" t="s">
        <v>116</v>
      </c>
      <c r="L264" s="43">
        <v>0.75</v>
      </c>
      <c r="M264" s="43">
        <v>0</v>
      </c>
      <c r="N264" s="45" t="s">
        <v>49</v>
      </c>
      <c r="O264" s="43">
        <v>1</v>
      </c>
      <c r="P264" s="43">
        <v>3.33</v>
      </c>
      <c r="Q264" s="45" t="s">
        <v>50</v>
      </c>
      <c r="R264" s="43">
        <v>0.1</v>
      </c>
      <c r="S264" s="43">
        <v>3.33</v>
      </c>
    </row>
    <row r="265" spans="1:25" ht="14.1" customHeight="1" x14ac:dyDescent="0.2">
      <c r="A265" s="41" t="s">
        <v>717</v>
      </c>
      <c r="B265" s="42" t="s">
        <v>330</v>
      </c>
      <c r="C265" s="42" t="s">
        <v>696</v>
      </c>
      <c r="D265" s="42" t="s">
        <v>207</v>
      </c>
      <c r="E265" s="42"/>
      <c r="F265" s="46" t="s">
        <v>447</v>
      </c>
      <c r="G265" s="42"/>
      <c r="H265" s="42" t="s">
        <v>48</v>
      </c>
      <c r="I265" s="43">
        <v>2.9</v>
      </c>
      <c r="J265" s="43">
        <v>3.33</v>
      </c>
      <c r="K265" s="45" t="s">
        <v>116</v>
      </c>
      <c r="L265" s="43">
        <v>0.75</v>
      </c>
      <c r="M265" s="43">
        <v>0</v>
      </c>
      <c r="N265" s="42" t="s">
        <v>51</v>
      </c>
      <c r="O265" s="43">
        <v>4</v>
      </c>
      <c r="P265" s="43">
        <v>1</v>
      </c>
      <c r="Q265" s="42" t="s">
        <v>458</v>
      </c>
      <c r="R265" s="43">
        <v>3</v>
      </c>
      <c r="S265" s="43">
        <v>1</v>
      </c>
      <c r="T265" s="45" t="s">
        <v>49</v>
      </c>
      <c r="U265" s="43">
        <v>1</v>
      </c>
      <c r="V265" s="43">
        <v>3.33</v>
      </c>
      <c r="W265" s="45" t="s">
        <v>50</v>
      </c>
      <c r="X265" s="43">
        <v>0.1</v>
      </c>
      <c r="Y265" s="43">
        <v>3.33</v>
      </c>
    </row>
    <row r="266" spans="1:25" ht="14.1" customHeight="1" x14ac:dyDescent="0.2">
      <c r="A266" s="41" t="s">
        <v>718</v>
      </c>
      <c r="B266" s="42" t="s">
        <v>719</v>
      </c>
      <c r="C266" s="42" t="s">
        <v>696</v>
      </c>
      <c r="D266" s="42"/>
      <c r="E266" s="42"/>
      <c r="F266" s="46" t="s">
        <v>447</v>
      </c>
      <c r="G266" s="42"/>
      <c r="H266" s="42" t="s">
        <v>48</v>
      </c>
      <c r="I266" s="43">
        <v>2.9</v>
      </c>
      <c r="J266" s="43">
        <v>3.33</v>
      </c>
      <c r="K266" s="45" t="s">
        <v>116</v>
      </c>
      <c r="L266" s="43">
        <v>0.75</v>
      </c>
      <c r="M266" s="43">
        <v>0</v>
      </c>
      <c r="N266" s="45" t="s">
        <v>49</v>
      </c>
      <c r="O266" s="43">
        <v>1</v>
      </c>
      <c r="P266" s="43">
        <v>3.33</v>
      </c>
      <c r="Q266" s="45" t="s">
        <v>50</v>
      </c>
      <c r="R266" s="43">
        <v>0.1</v>
      </c>
      <c r="S266" s="43">
        <v>3.33</v>
      </c>
    </row>
    <row r="267" spans="1:25" ht="14.1" customHeight="1" x14ac:dyDescent="0.2">
      <c r="A267" s="41" t="s">
        <v>718</v>
      </c>
      <c r="B267" s="42" t="s">
        <v>720</v>
      </c>
      <c r="C267" s="42" t="s">
        <v>696</v>
      </c>
      <c r="D267" s="42" t="s">
        <v>207</v>
      </c>
      <c r="E267" s="42"/>
      <c r="F267" s="46" t="s">
        <v>447</v>
      </c>
      <c r="G267" s="42"/>
      <c r="H267" s="42" t="s">
        <v>48</v>
      </c>
      <c r="I267" s="43">
        <v>2.9</v>
      </c>
      <c r="J267" s="43">
        <v>3.33</v>
      </c>
      <c r="K267" s="45" t="s">
        <v>116</v>
      </c>
      <c r="L267" s="43">
        <v>0.75</v>
      </c>
      <c r="M267" s="43">
        <v>0</v>
      </c>
      <c r="N267" s="42" t="s">
        <v>51</v>
      </c>
      <c r="O267" s="43">
        <v>4.5</v>
      </c>
      <c r="P267" s="43">
        <v>2</v>
      </c>
      <c r="Q267" s="45" t="s">
        <v>49</v>
      </c>
      <c r="R267" s="43">
        <v>1</v>
      </c>
      <c r="S267" s="43">
        <v>3.33</v>
      </c>
      <c r="T267" s="45" t="s">
        <v>50</v>
      </c>
      <c r="U267" s="43">
        <v>0.1</v>
      </c>
      <c r="V267" s="43">
        <v>3.33</v>
      </c>
    </row>
    <row r="268" spans="1:25" ht="14.1" customHeight="1" x14ac:dyDescent="0.2">
      <c r="A268" s="41" t="s">
        <v>718</v>
      </c>
      <c r="B268" s="42" t="s">
        <v>721</v>
      </c>
      <c r="C268" s="42" t="s">
        <v>696</v>
      </c>
      <c r="D268" s="42"/>
      <c r="E268" s="42"/>
      <c r="F268" s="46" t="s">
        <v>447</v>
      </c>
      <c r="G268" s="42"/>
      <c r="H268" s="42" t="s">
        <v>48</v>
      </c>
      <c r="I268" s="43">
        <v>2.9</v>
      </c>
      <c r="J268" s="43">
        <v>3.33</v>
      </c>
      <c r="K268" s="45" t="s">
        <v>116</v>
      </c>
      <c r="L268" s="43">
        <v>0.75</v>
      </c>
      <c r="M268" s="43">
        <v>0</v>
      </c>
      <c r="N268" s="45" t="s">
        <v>49</v>
      </c>
      <c r="O268" s="43">
        <v>1</v>
      </c>
      <c r="P268" s="43">
        <v>3.33</v>
      </c>
      <c r="Q268" s="45" t="s">
        <v>50</v>
      </c>
      <c r="R268" s="43">
        <v>0.1</v>
      </c>
      <c r="S268" s="43">
        <v>3.33</v>
      </c>
    </row>
    <row r="269" spans="1:25" ht="14.1" customHeight="1" x14ac:dyDescent="0.2">
      <c r="A269" s="41" t="s">
        <v>718</v>
      </c>
      <c r="B269" s="42" t="s">
        <v>722</v>
      </c>
      <c r="C269" s="42" t="s">
        <v>696</v>
      </c>
      <c r="D269" s="42"/>
      <c r="E269" s="42"/>
      <c r="F269" s="46" t="s">
        <v>447</v>
      </c>
      <c r="G269" s="42"/>
      <c r="H269" s="42" t="s">
        <v>48</v>
      </c>
      <c r="I269" s="43">
        <v>2.9</v>
      </c>
      <c r="J269" s="43">
        <v>3.33</v>
      </c>
      <c r="K269" s="45" t="s">
        <v>116</v>
      </c>
      <c r="L269" s="43">
        <v>0.75</v>
      </c>
      <c r="M269" s="43">
        <v>0</v>
      </c>
      <c r="N269" s="45" t="s">
        <v>49</v>
      </c>
      <c r="O269" s="43">
        <v>1</v>
      </c>
      <c r="P269" s="43">
        <v>3.33</v>
      </c>
      <c r="Q269" s="45" t="s">
        <v>50</v>
      </c>
      <c r="R269" s="43">
        <v>0.1</v>
      </c>
      <c r="S269" s="43">
        <v>3.33</v>
      </c>
    </row>
    <row r="270" spans="1:25" ht="14.1" customHeight="1" x14ac:dyDescent="0.2">
      <c r="A270" s="41" t="s">
        <v>723</v>
      </c>
      <c r="B270" s="42" t="s">
        <v>626</v>
      </c>
      <c r="C270" s="42" t="s">
        <v>696</v>
      </c>
      <c r="D270" s="42" t="s">
        <v>207</v>
      </c>
      <c r="E270" s="42"/>
      <c r="F270" s="46" t="s">
        <v>447</v>
      </c>
      <c r="G270" s="42"/>
      <c r="H270" s="42" t="s">
        <v>48</v>
      </c>
      <c r="I270" s="43">
        <v>2.9</v>
      </c>
      <c r="J270" s="43">
        <v>3.33</v>
      </c>
      <c r="K270" s="45" t="s">
        <v>116</v>
      </c>
      <c r="L270" s="43">
        <v>0.75</v>
      </c>
      <c r="M270" s="43">
        <v>0</v>
      </c>
      <c r="N270" s="42" t="s">
        <v>51</v>
      </c>
      <c r="O270" s="43">
        <v>3.46</v>
      </c>
      <c r="P270" s="43">
        <v>3</v>
      </c>
      <c r="Q270" s="45" t="s">
        <v>49</v>
      </c>
      <c r="R270" s="43">
        <v>1</v>
      </c>
      <c r="S270" s="43">
        <v>3.33</v>
      </c>
      <c r="T270" s="45" t="s">
        <v>50</v>
      </c>
      <c r="U270" s="43">
        <v>0.1</v>
      </c>
      <c r="V270" s="43">
        <v>3.33</v>
      </c>
    </row>
    <row r="271" spans="1:25" ht="14.1" customHeight="1" x14ac:dyDescent="0.2">
      <c r="A271" s="41" t="s">
        <v>724</v>
      </c>
      <c r="B271" s="42" t="s">
        <v>605</v>
      </c>
      <c r="C271" s="42" t="s">
        <v>696</v>
      </c>
      <c r="D271" s="42"/>
      <c r="E271" s="42"/>
      <c r="F271" s="46" t="s">
        <v>447</v>
      </c>
      <c r="G271" s="42"/>
      <c r="H271" s="42" t="s">
        <v>48</v>
      </c>
      <c r="I271" s="43">
        <v>2.9</v>
      </c>
      <c r="J271" s="43">
        <v>3.33</v>
      </c>
      <c r="K271" s="45" t="s">
        <v>116</v>
      </c>
      <c r="L271" s="43">
        <v>0.75</v>
      </c>
      <c r="M271" s="43">
        <v>0</v>
      </c>
      <c r="N271" s="45" t="s">
        <v>50</v>
      </c>
      <c r="O271" s="43">
        <v>0.1</v>
      </c>
      <c r="P271" s="43">
        <v>3.33</v>
      </c>
    </row>
    <row r="272" spans="1:25" ht="14.1" customHeight="1" x14ac:dyDescent="0.2">
      <c r="A272" s="41" t="s">
        <v>725</v>
      </c>
      <c r="B272" s="42" t="s">
        <v>326</v>
      </c>
      <c r="C272" s="42" t="s">
        <v>696</v>
      </c>
      <c r="D272" s="42"/>
      <c r="E272" s="42"/>
      <c r="F272" s="46" t="s">
        <v>447</v>
      </c>
      <c r="G272" s="42"/>
      <c r="H272" s="42" t="s">
        <v>48</v>
      </c>
      <c r="I272" s="43">
        <v>2.9</v>
      </c>
      <c r="J272" s="43">
        <v>3.33</v>
      </c>
      <c r="K272" s="45" t="s">
        <v>116</v>
      </c>
      <c r="L272" s="43">
        <v>0.75</v>
      </c>
      <c r="M272" s="43">
        <v>0</v>
      </c>
      <c r="N272" s="42" t="s">
        <v>51</v>
      </c>
      <c r="O272" s="43">
        <v>4</v>
      </c>
      <c r="P272" s="43">
        <v>0</v>
      </c>
      <c r="Q272" s="45" t="s">
        <v>49</v>
      </c>
      <c r="R272" s="43">
        <v>1</v>
      </c>
      <c r="S272" s="43">
        <v>3.33</v>
      </c>
      <c r="T272" s="45" t="s">
        <v>50</v>
      </c>
      <c r="U272" s="43">
        <v>0.1</v>
      </c>
      <c r="V272" s="43">
        <v>3.33</v>
      </c>
    </row>
    <row r="273" spans="1:19" ht="14.1" customHeight="1" x14ac:dyDescent="0.2">
      <c r="A273" s="41" t="s">
        <v>726</v>
      </c>
      <c r="B273" s="42" t="s">
        <v>233</v>
      </c>
      <c r="C273" s="42" t="s">
        <v>696</v>
      </c>
      <c r="D273" s="42"/>
      <c r="E273" s="42"/>
      <c r="F273" s="46" t="s">
        <v>447</v>
      </c>
      <c r="G273" s="42"/>
      <c r="H273" s="42" t="s">
        <v>48</v>
      </c>
      <c r="I273" s="43">
        <v>2.9</v>
      </c>
      <c r="J273" s="43">
        <v>3.33</v>
      </c>
      <c r="K273" s="45" t="s">
        <v>116</v>
      </c>
      <c r="L273" s="43">
        <v>0.75</v>
      </c>
      <c r="M273" s="43">
        <v>0</v>
      </c>
      <c r="N273" s="45" t="s">
        <v>49</v>
      </c>
      <c r="O273" s="43">
        <v>1</v>
      </c>
      <c r="P273" s="43">
        <v>3.33</v>
      </c>
      <c r="Q273" s="45" t="s">
        <v>50</v>
      </c>
      <c r="R273" s="43">
        <v>0.1</v>
      </c>
      <c r="S273" s="43">
        <v>3.33</v>
      </c>
    </row>
    <row r="274" spans="1:19" ht="14.1" customHeight="1" x14ac:dyDescent="0.2">
      <c r="A274" s="41" t="s">
        <v>727</v>
      </c>
      <c r="B274" s="42" t="s">
        <v>235</v>
      </c>
      <c r="C274" s="42" t="s">
        <v>696</v>
      </c>
      <c r="D274" s="42"/>
      <c r="E274" s="42"/>
      <c r="F274" s="46" t="s">
        <v>447</v>
      </c>
      <c r="G274" s="42"/>
      <c r="H274" s="42" t="s">
        <v>48</v>
      </c>
      <c r="I274" s="43">
        <v>2.9</v>
      </c>
      <c r="J274" s="43">
        <v>3.33</v>
      </c>
      <c r="K274" s="45" t="s">
        <v>116</v>
      </c>
      <c r="L274" s="43">
        <v>0.75</v>
      </c>
      <c r="M274" s="43">
        <v>0</v>
      </c>
      <c r="N274" s="45" t="s">
        <v>50</v>
      </c>
      <c r="O274" s="43">
        <v>0.1</v>
      </c>
      <c r="P274" s="43">
        <v>3.33</v>
      </c>
    </row>
    <row r="275" spans="1:19" ht="14.1" customHeight="1" x14ac:dyDescent="0.2">
      <c r="A275" s="41" t="s">
        <v>728</v>
      </c>
      <c r="B275" s="42" t="s">
        <v>729</v>
      </c>
      <c r="C275" s="42" t="s">
        <v>730</v>
      </c>
      <c r="D275" s="42"/>
      <c r="E275" s="42"/>
      <c r="F275" s="46" t="s">
        <v>731</v>
      </c>
      <c r="G275" s="42"/>
      <c r="H275" s="42" t="s">
        <v>48</v>
      </c>
      <c r="I275" s="43">
        <v>2.9</v>
      </c>
      <c r="J275" s="43">
        <v>3.33</v>
      </c>
      <c r="K275" s="45" t="s">
        <v>116</v>
      </c>
      <c r="L275" s="43">
        <v>1</v>
      </c>
      <c r="M275" s="43">
        <v>0</v>
      </c>
    </row>
    <row r="276" spans="1:19" ht="14.1" customHeight="1" x14ac:dyDescent="0.2">
      <c r="A276" s="41" t="s">
        <v>732</v>
      </c>
      <c r="B276" s="42" t="s">
        <v>733</v>
      </c>
      <c r="C276" s="42" t="s">
        <v>730</v>
      </c>
      <c r="D276" s="42"/>
      <c r="E276" s="42"/>
      <c r="F276" s="46" t="s">
        <v>731</v>
      </c>
      <c r="G276" s="42"/>
      <c r="H276" s="42" t="s">
        <v>48</v>
      </c>
      <c r="I276" s="43">
        <v>2.9</v>
      </c>
      <c r="J276" s="43">
        <v>3.33</v>
      </c>
      <c r="K276" s="45" t="s">
        <v>116</v>
      </c>
      <c r="L276" s="43">
        <v>1</v>
      </c>
      <c r="M276" s="43">
        <v>0</v>
      </c>
    </row>
    <row r="277" spans="1:19" ht="14.1" customHeight="1" x14ac:dyDescent="0.2">
      <c r="A277" s="41" t="s">
        <v>734</v>
      </c>
      <c r="B277" s="42" t="s">
        <v>735</v>
      </c>
      <c r="C277" s="42" t="s">
        <v>730</v>
      </c>
      <c r="D277" s="42"/>
      <c r="E277" s="42"/>
      <c r="F277" s="46" t="s">
        <v>731</v>
      </c>
      <c r="G277" s="42"/>
      <c r="H277" s="42" t="s">
        <v>48</v>
      </c>
      <c r="I277" s="43">
        <v>2.9</v>
      </c>
      <c r="J277" s="43">
        <v>3.33</v>
      </c>
      <c r="K277" s="45" t="s">
        <v>116</v>
      </c>
      <c r="L277" s="43">
        <v>1</v>
      </c>
      <c r="M277" s="43">
        <v>0</v>
      </c>
    </row>
    <row r="278" spans="1:19" ht="14.1" customHeight="1" x14ac:dyDescent="0.2">
      <c r="A278" s="41" t="s">
        <v>736</v>
      </c>
      <c r="B278" s="42" t="s">
        <v>737</v>
      </c>
      <c r="C278" s="42" t="s">
        <v>730</v>
      </c>
      <c r="D278" s="42"/>
      <c r="E278" s="46" t="s">
        <v>738</v>
      </c>
      <c r="F278" s="46" t="s">
        <v>731</v>
      </c>
      <c r="G278" s="42"/>
      <c r="H278" s="42" t="s">
        <v>48</v>
      </c>
      <c r="I278" s="43">
        <v>2.9</v>
      </c>
      <c r="J278" s="43">
        <v>3.33</v>
      </c>
      <c r="K278" s="45" t="s">
        <v>116</v>
      </c>
      <c r="L278" s="43">
        <v>1</v>
      </c>
      <c r="M278" s="43">
        <v>0</v>
      </c>
      <c r="N278" s="42" t="s">
        <v>51</v>
      </c>
      <c r="O278" s="43">
        <v>2</v>
      </c>
      <c r="P278" s="43">
        <v>2.2200000000000002</v>
      </c>
    </row>
    <row r="279" spans="1:19" ht="14.1" customHeight="1" x14ac:dyDescent="0.2">
      <c r="A279" s="41" t="s">
        <v>739</v>
      </c>
      <c r="B279" s="42" t="s">
        <v>740</v>
      </c>
      <c r="C279" s="42" t="s">
        <v>730</v>
      </c>
      <c r="D279" s="42"/>
      <c r="E279" s="42"/>
      <c r="F279" s="46" t="s">
        <v>731</v>
      </c>
      <c r="G279" s="42"/>
      <c r="H279" s="42" t="s">
        <v>48</v>
      </c>
      <c r="I279" s="43">
        <v>2.9</v>
      </c>
      <c r="J279" s="43">
        <v>3.33</v>
      </c>
      <c r="K279" s="45" t="s">
        <v>116</v>
      </c>
      <c r="L279" s="43">
        <v>1</v>
      </c>
      <c r="M279" s="43">
        <v>0</v>
      </c>
    </row>
    <row r="280" spans="1:19" ht="14.1" customHeight="1" x14ac:dyDescent="0.2">
      <c r="A280" s="41" t="s">
        <v>741</v>
      </c>
      <c r="B280" s="42" t="s">
        <v>742</v>
      </c>
      <c r="C280" s="42" t="s">
        <v>730</v>
      </c>
      <c r="D280" s="42"/>
      <c r="E280" s="42"/>
      <c r="F280" s="46" t="s">
        <v>731</v>
      </c>
      <c r="G280" s="42"/>
      <c r="H280" s="42" t="s">
        <v>48</v>
      </c>
      <c r="I280" s="43">
        <v>2.9</v>
      </c>
      <c r="J280" s="43">
        <v>3.33</v>
      </c>
      <c r="K280" s="45" t="s">
        <v>116</v>
      </c>
      <c r="L280" s="43">
        <v>1</v>
      </c>
      <c r="M280" s="43">
        <v>0</v>
      </c>
    </row>
    <row r="281" spans="1:19" ht="14.1" customHeight="1" x14ac:dyDescent="0.2">
      <c r="A281" s="41" t="s">
        <v>743</v>
      </c>
      <c r="B281" s="42" t="s">
        <v>744</v>
      </c>
      <c r="C281" s="42" t="s">
        <v>730</v>
      </c>
      <c r="D281" s="42"/>
      <c r="E281" s="42"/>
      <c r="F281" s="46" t="s">
        <v>731</v>
      </c>
      <c r="G281" s="42"/>
      <c r="H281" s="42" t="s">
        <v>48</v>
      </c>
      <c r="I281" s="43">
        <v>2.9</v>
      </c>
      <c r="J281" s="43">
        <v>3.33</v>
      </c>
      <c r="K281" s="45" t="s">
        <v>116</v>
      </c>
      <c r="L281" s="43">
        <v>1</v>
      </c>
      <c r="M281" s="43">
        <v>0</v>
      </c>
    </row>
    <row r="282" spans="1:19" ht="14.1" customHeight="1" x14ac:dyDescent="0.2">
      <c r="A282" s="41" t="s">
        <v>745</v>
      </c>
      <c r="B282" s="42" t="s">
        <v>746</v>
      </c>
      <c r="C282" s="42" t="s">
        <v>730</v>
      </c>
      <c r="D282" s="42"/>
      <c r="E282" s="42"/>
      <c r="F282" s="46" t="s">
        <v>731</v>
      </c>
      <c r="G282" s="42"/>
      <c r="H282" s="42" t="s">
        <v>48</v>
      </c>
      <c r="I282" s="43">
        <v>2.9</v>
      </c>
      <c r="J282" s="43">
        <v>3.33</v>
      </c>
      <c r="K282" s="45" t="s">
        <v>116</v>
      </c>
      <c r="L282" s="43">
        <v>1</v>
      </c>
      <c r="M282" s="43">
        <v>0</v>
      </c>
    </row>
    <row r="283" spans="1:19" ht="14.1" customHeight="1" x14ac:dyDescent="0.2">
      <c r="A283" s="41" t="s">
        <v>747</v>
      </c>
      <c r="B283" s="42" t="s">
        <v>748</v>
      </c>
      <c r="C283" s="42" t="s">
        <v>730</v>
      </c>
      <c r="D283" s="42"/>
      <c r="E283" s="42"/>
      <c r="F283" s="46" t="s">
        <v>731</v>
      </c>
      <c r="G283" s="42"/>
      <c r="H283" s="42" t="s">
        <v>48</v>
      </c>
      <c r="I283" s="43">
        <v>2.9</v>
      </c>
      <c r="J283" s="43">
        <v>3.33</v>
      </c>
      <c r="K283" s="45" t="s">
        <v>116</v>
      </c>
      <c r="L283" s="43">
        <v>1</v>
      </c>
      <c r="M283" s="43">
        <v>0</v>
      </c>
    </row>
    <row r="284" spans="1:19" ht="14.1" customHeight="1" x14ac:dyDescent="0.2">
      <c r="A284" s="41" t="s">
        <v>749</v>
      </c>
      <c r="B284" s="42" t="s">
        <v>750</v>
      </c>
      <c r="C284" s="42" t="s">
        <v>730</v>
      </c>
      <c r="D284" s="42" t="s">
        <v>207</v>
      </c>
      <c r="E284" s="42"/>
      <c r="F284" s="46" t="s">
        <v>731</v>
      </c>
      <c r="G284" s="42"/>
      <c r="H284" s="42" t="s">
        <v>48</v>
      </c>
      <c r="I284" s="43">
        <v>2.9</v>
      </c>
      <c r="J284" s="43">
        <v>3.33</v>
      </c>
      <c r="K284" s="45" t="s">
        <v>116</v>
      </c>
      <c r="L284" s="43">
        <v>1</v>
      </c>
      <c r="M284" s="43">
        <v>0</v>
      </c>
      <c r="N284" s="42" t="s">
        <v>51</v>
      </c>
      <c r="O284" s="43">
        <v>3</v>
      </c>
      <c r="P284" s="43">
        <v>0</v>
      </c>
      <c r="Q284" s="45" t="s">
        <v>53</v>
      </c>
      <c r="R284" s="43">
        <v>0.1</v>
      </c>
      <c r="S284" s="43">
        <v>0</v>
      </c>
    </row>
    <row r="285" spans="1:19" ht="14.1" customHeight="1" x14ac:dyDescent="0.2">
      <c r="A285" s="41" t="s">
        <v>751</v>
      </c>
      <c r="B285" s="42" t="s">
        <v>752</v>
      </c>
      <c r="C285" s="42" t="s">
        <v>730</v>
      </c>
      <c r="D285" s="42"/>
      <c r="E285" s="42"/>
      <c r="F285" s="46" t="s">
        <v>731</v>
      </c>
      <c r="G285" s="42"/>
      <c r="H285" s="42" t="s">
        <v>48</v>
      </c>
      <c r="I285" s="43">
        <v>2.9</v>
      </c>
      <c r="J285" s="43">
        <v>3.33</v>
      </c>
      <c r="K285" s="45" t="s">
        <v>116</v>
      </c>
      <c r="L285" s="43">
        <v>1</v>
      </c>
      <c r="M285" s="43">
        <v>0</v>
      </c>
    </row>
    <row r="286" spans="1:19" ht="14.1" customHeight="1" x14ac:dyDescent="0.2">
      <c r="A286" s="41" t="s">
        <v>753</v>
      </c>
      <c r="B286" s="42" t="s">
        <v>233</v>
      </c>
      <c r="C286" s="42" t="s">
        <v>730</v>
      </c>
      <c r="D286" s="42"/>
      <c r="E286" s="42"/>
      <c r="F286" s="46" t="s">
        <v>731</v>
      </c>
      <c r="G286" s="42"/>
      <c r="H286" s="42" t="s">
        <v>48</v>
      </c>
      <c r="I286" s="43">
        <v>2.9</v>
      </c>
      <c r="J286" s="43">
        <v>3.33</v>
      </c>
      <c r="K286" s="45" t="s">
        <v>116</v>
      </c>
      <c r="L286" s="43">
        <v>1</v>
      </c>
      <c r="M286" s="43">
        <v>0</v>
      </c>
    </row>
    <row r="287" spans="1:19" ht="14.1" customHeight="1" x14ac:dyDescent="0.2">
      <c r="A287" s="41" t="s">
        <v>754</v>
      </c>
      <c r="B287" s="42" t="s">
        <v>235</v>
      </c>
      <c r="C287" s="42" t="s">
        <v>730</v>
      </c>
      <c r="D287" s="42"/>
      <c r="E287" s="42"/>
      <c r="F287" s="46" t="s">
        <v>731</v>
      </c>
      <c r="G287" s="42"/>
      <c r="H287" s="42" t="s">
        <v>48</v>
      </c>
      <c r="I287" s="43">
        <v>2.9</v>
      </c>
      <c r="J287" s="43">
        <v>3.33</v>
      </c>
      <c r="K287" s="45" t="s">
        <v>116</v>
      </c>
      <c r="L287" s="43">
        <v>1</v>
      </c>
      <c r="M287" s="43">
        <v>0</v>
      </c>
    </row>
    <row r="288" spans="1:19" ht="14.1" customHeight="1" x14ac:dyDescent="0.2">
      <c r="A288" s="41" t="s">
        <v>755</v>
      </c>
      <c r="B288" s="42" t="s">
        <v>756</v>
      </c>
      <c r="C288" s="42" t="s">
        <v>757</v>
      </c>
      <c r="D288" s="42" t="s">
        <v>207</v>
      </c>
      <c r="E288" s="42"/>
      <c r="F288" s="46" t="s">
        <v>587</v>
      </c>
      <c r="G288" s="42"/>
      <c r="H288" s="42" t="s">
        <v>48</v>
      </c>
      <c r="I288" s="43">
        <v>2.9</v>
      </c>
      <c r="J288" s="43">
        <v>3.33</v>
      </c>
      <c r="K288" s="45" t="s">
        <v>116</v>
      </c>
      <c r="L288" s="43">
        <v>2.5</v>
      </c>
      <c r="M288" s="43">
        <v>3.33</v>
      </c>
      <c r="N288" s="42" t="s">
        <v>51</v>
      </c>
      <c r="O288" s="43">
        <v>3</v>
      </c>
      <c r="P288" s="43">
        <v>3.33</v>
      </c>
    </row>
    <row r="289" spans="1:16" ht="14.1" customHeight="1" x14ac:dyDescent="0.2">
      <c r="A289" s="41" t="s">
        <v>758</v>
      </c>
      <c r="B289" s="42" t="s">
        <v>759</v>
      </c>
      <c r="C289" s="42" t="s">
        <v>757</v>
      </c>
      <c r="D289" s="42"/>
      <c r="E289" s="42"/>
      <c r="F289" s="46" t="s">
        <v>587</v>
      </c>
      <c r="G289" s="42"/>
      <c r="H289" s="42" t="s">
        <v>48</v>
      </c>
      <c r="I289" s="43">
        <v>2.9</v>
      </c>
      <c r="J289" s="43">
        <v>3.33</v>
      </c>
      <c r="K289" s="45" t="s">
        <v>116</v>
      </c>
      <c r="L289" s="43">
        <v>2.5</v>
      </c>
      <c r="M289" s="43">
        <v>3.33</v>
      </c>
    </row>
    <row r="290" spans="1:16" ht="14.1" customHeight="1" x14ac:dyDescent="0.2">
      <c r="A290" s="41" t="s">
        <v>760</v>
      </c>
      <c r="B290" s="42" t="s">
        <v>761</v>
      </c>
      <c r="C290" s="42" t="s">
        <v>757</v>
      </c>
      <c r="D290" s="42"/>
      <c r="E290" s="42"/>
      <c r="F290" s="46" t="s">
        <v>587</v>
      </c>
      <c r="G290" s="42"/>
      <c r="H290" s="42" t="s">
        <v>48</v>
      </c>
      <c r="I290" s="43">
        <v>2.9</v>
      </c>
      <c r="J290" s="43">
        <v>3.33</v>
      </c>
      <c r="K290" s="45" t="s">
        <v>116</v>
      </c>
      <c r="L290" s="43">
        <v>2.5</v>
      </c>
      <c r="M290" s="43">
        <v>3.33</v>
      </c>
    </row>
    <row r="291" spans="1:16" ht="14.1" customHeight="1" x14ac:dyDescent="0.2">
      <c r="A291" s="41" t="s">
        <v>762</v>
      </c>
      <c r="B291" s="42" t="s">
        <v>763</v>
      </c>
      <c r="C291" s="42" t="s">
        <v>757</v>
      </c>
      <c r="D291" s="42"/>
      <c r="E291" s="42"/>
      <c r="F291" s="46" t="s">
        <v>587</v>
      </c>
      <c r="G291" s="42"/>
      <c r="H291" s="42" t="s">
        <v>48</v>
      </c>
      <c r="I291" s="43">
        <v>2.9</v>
      </c>
      <c r="J291" s="43">
        <v>3.33</v>
      </c>
      <c r="K291" s="45" t="s">
        <v>116</v>
      </c>
      <c r="L291" s="43">
        <v>2.5</v>
      </c>
      <c r="M291" s="43">
        <v>3.33</v>
      </c>
    </row>
    <row r="292" spans="1:16" ht="14.1" customHeight="1" x14ac:dyDescent="0.2">
      <c r="A292" s="41" t="s">
        <v>764</v>
      </c>
      <c r="B292" s="42" t="s">
        <v>765</v>
      </c>
      <c r="C292" s="42" t="s">
        <v>757</v>
      </c>
      <c r="D292" s="42"/>
      <c r="E292" s="42"/>
      <c r="F292" s="46" t="s">
        <v>587</v>
      </c>
      <c r="G292" s="42"/>
      <c r="H292" s="42" t="s">
        <v>48</v>
      </c>
      <c r="I292" s="43">
        <v>2.9</v>
      </c>
      <c r="J292" s="43">
        <v>3.33</v>
      </c>
      <c r="K292" s="45" t="s">
        <v>116</v>
      </c>
      <c r="L292" s="43">
        <v>2.5</v>
      </c>
      <c r="M292" s="43">
        <v>3.33</v>
      </c>
    </row>
    <row r="293" spans="1:16" ht="14.1" customHeight="1" x14ac:dyDescent="0.2">
      <c r="A293" s="41" t="s">
        <v>766</v>
      </c>
      <c r="B293" s="42" t="s">
        <v>767</v>
      </c>
      <c r="C293" s="42" t="s">
        <v>757</v>
      </c>
      <c r="D293" s="42"/>
      <c r="E293" s="42"/>
      <c r="F293" s="46" t="s">
        <v>587</v>
      </c>
      <c r="G293" s="42"/>
      <c r="H293" s="42" t="s">
        <v>48</v>
      </c>
      <c r="I293" s="43">
        <v>2.9</v>
      </c>
      <c r="J293" s="43">
        <v>3.33</v>
      </c>
      <c r="K293" s="45" t="s">
        <v>116</v>
      </c>
      <c r="L293" s="43">
        <v>2.5</v>
      </c>
      <c r="M293" s="43">
        <v>3.33</v>
      </c>
      <c r="N293" s="42" t="s">
        <v>51</v>
      </c>
      <c r="O293" s="43">
        <v>2.5</v>
      </c>
      <c r="P293" s="43">
        <v>3.33</v>
      </c>
    </row>
    <row r="294" spans="1:16" ht="14.1" customHeight="1" x14ac:dyDescent="0.2">
      <c r="A294" s="41" t="s">
        <v>768</v>
      </c>
      <c r="B294" s="42" t="s">
        <v>769</v>
      </c>
      <c r="C294" s="42" t="s">
        <v>757</v>
      </c>
      <c r="D294" s="42"/>
      <c r="E294" s="42"/>
      <c r="F294" s="46" t="s">
        <v>587</v>
      </c>
      <c r="G294" s="42"/>
      <c r="H294" s="42" t="s">
        <v>48</v>
      </c>
      <c r="I294" s="43">
        <v>2.9</v>
      </c>
      <c r="J294" s="43">
        <v>3.33</v>
      </c>
      <c r="K294" s="45" t="s">
        <v>116</v>
      </c>
      <c r="L294" s="43">
        <v>2.5</v>
      </c>
      <c r="M294" s="43">
        <v>3.33</v>
      </c>
    </row>
    <row r="295" spans="1:16" ht="14.1" customHeight="1" x14ac:dyDescent="0.2">
      <c r="A295" s="41" t="s">
        <v>770</v>
      </c>
      <c r="B295" s="42" t="s">
        <v>771</v>
      </c>
      <c r="C295" s="42" t="s">
        <v>757</v>
      </c>
      <c r="D295" s="42"/>
      <c r="E295" s="42"/>
      <c r="F295" s="46" t="s">
        <v>587</v>
      </c>
      <c r="G295" s="42"/>
      <c r="H295" s="42" t="s">
        <v>48</v>
      </c>
      <c r="I295" s="43">
        <v>2.9</v>
      </c>
      <c r="J295" s="43">
        <v>3.33</v>
      </c>
      <c r="K295" s="45" t="s">
        <v>116</v>
      </c>
      <c r="L295" s="43">
        <v>2.5</v>
      </c>
      <c r="M295" s="43">
        <v>3.33</v>
      </c>
    </row>
    <row r="296" spans="1:16" ht="14.1" customHeight="1" x14ac:dyDescent="0.2">
      <c r="A296" s="41" t="s">
        <v>772</v>
      </c>
      <c r="B296" s="42" t="s">
        <v>773</v>
      </c>
      <c r="C296" s="42" t="s">
        <v>757</v>
      </c>
      <c r="D296" s="42"/>
      <c r="E296" s="42"/>
      <c r="F296" s="46" t="s">
        <v>587</v>
      </c>
      <c r="G296" s="42"/>
      <c r="H296" s="42" t="s">
        <v>48</v>
      </c>
      <c r="I296" s="43">
        <v>2.9</v>
      </c>
      <c r="J296" s="43">
        <v>3.33</v>
      </c>
      <c r="K296" s="45" t="s">
        <v>116</v>
      </c>
      <c r="L296" s="43">
        <v>2.5</v>
      </c>
      <c r="M296" s="43">
        <v>3.33</v>
      </c>
    </row>
    <row r="297" spans="1:16" ht="14.1" customHeight="1" x14ac:dyDescent="0.2">
      <c r="A297" s="41" t="s">
        <v>774</v>
      </c>
      <c r="B297" s="42" t="s">
        <v>775</v>
      </c>
      <c r="C297" s="42" t="s">
        <v>757</v>
      </c>
      <c r="D297" s="42"/>
      <c r="E297" s="42"/>
      <c r="F297" s="46" t="s">
        <v>587</v>
      </c>
      <c r="G297" s="42"/>
      <c r="H297" s="42" t="s">
        <v>48</v>
      </c>
      <c r="I297" s="43">
        <v>2.9</v>
      </c>
      <c r="J297" s="43">
        <v>3.33</v>
      </c>
      <c r="K297" s="45" t="s">
        <v>116</v>
      </c>
      <c r="L297" s="43">
        <v>2.5</v>
      </c>
      <c r="M297" s="43">
        <v>3.33</v>
      </c>
    </row>
    <row r="298" spans="1:16" ht="14.1" customHeight="1" x14ac:dyDescent="0.2">
      <c r="A298" s="41" t="s">
        <v>776</v>
      </c>
      <c r="B298" s="42" t="s">
        <v>777</v>
      </c>
      <c r="C298" s="42" t="s">
        <v>757</v>
      </c>
      <c r="D298" s="42"/>
      <c r="E298" s="42"/>
      <c r="F298" s="46" t="s">
        <v>587</v>
      </c>
      <c r="G298" s="42"/>
      <c r="H298" s="42" t="s">
        <v>48</v>
      </c>
      <c r="I298" s="43">
        <v>2.9</v>
      </c>
      <c r="J298" s="43">
        <v>3.33</v>
      </c>
      <c r="K298" s="45" t="s">
        <v>116</v>
      </c>
      <c r="L298" s="43">
        <v>2.5</v>
      </c>
      <c r="M298" s="43">
        <v>3.33</v>
      </c>
    </row>
    <row r="299" spans="1:16" ht="14.1" customHeight="1" x14ac:dyDescent="0.2">
      <c r="A299" s="41" t="s">
        <v>778</v>
      </c>
      <c r="B299" s="42" t="s">
        <v>779</v>
      </c>
      <c r="C299" s="42" t="s">
        <v>757</v>
      </c>
      <c r="D299" s="42"/>
      <c r="E299" s="42"/>
      <c r="F299" s="46" t="s">
        <v>587</v>
      </c>
      <c r="G299" s="42"/>
      <c r="H299" s="42" t="s">
        <v>48</v>
      </c>
      <c r="I299" s="43">
        <v>2.9</v>
      </c>
      <c r="J299" s="43">
        <v>3.33</v>
      </c>
      <c r="K299" s="45" t="s">
        <v>116</v>
      </c>
      <c r="L299" s="43">
        <v>2.5</v>
      </c>
      <c r="M299" s="43">
        <v>3.33</v>
      </c>
    </row>
    <row r="300" spans="1:16" ht="14.1" customHeight="1" x14ac:dyDescent="0.2">
      <c r="A300" s="41" t="s">
        <v>780</v>
      </c>
      <c r="B300" s="42" t="s">
        <v>781</v>
      </c>
      <c r="C300" s="42" t="s">
        <v>757</v>
      </c>
      <c r="D300" s="42"/>
      <c r="E300" s="42"/>
      <c r="F300" s="46" t="s">
        <v>587</v>
      </c>
      <c r="G300" s="42"/>
      <c r="H300" s="42" t="s">
        <v>48</v>
      </c>
      <c r="I300" s="43">
        <v>2.9</v>
      </c>
      <c r="J300" s="43">
        <v>3.33</v>
      </c>
      <c r="K300" s="45" t="s">
        <v>116</v>
      </c>
      <c r="L300" s="43">
        <v>2.5</v>
      </c>
      <c r="M300" s="43">
        <v>3.33</v>
      </c>
    </row>
    <row r="301" spans="1:16" ht="14.1" customHeight="1" x14ac:dyDescent="0.2">
      <c r="A301" s="41" t="s">
        <v>782</v>
      </c>
      <c r="B301" s="42" t="s">
        <v>783</v>
      </c>
      <c r="C301" s="42" t="s">
        <v>757</v>
      </c>
      <c r="D301" s="42"/>
      <c r="E301" s="42"/>
      <c r="F301" s="46" t="s">
        <v>587</v>
      </c>
      <c r="G301" s="42"/>
      <c r="H301" s="42" t="s">
        <v>48</v>
      </c>
      <c r="I301" s="43">
        <v>2.9</v>
      </c>
      <c r="J301" s="43">
        <v>3.33</v>
      </c>
      <c r="K301" s="45" t="s">
        <v>116</v>
      </c>
      <c r="L301" s="43">
        <v>2.5</v>
      </c>
      <c r="M301" s="43">
        <v>3.33</v>
      </c>
    </row>
    <row r="302" spans="1:16" ht="14.1" customHeight="1" x14ac:dyDescent="0.2">
      <c r="A302" s="41" t="s">
        <v>784</v>
      </c>
      <c r="B302" s="42" t="s">
        <v>785</v>
      </c>
      <c r="C302" s="42" t="s">
        <v>757</v>
      </c>
      <c r="D302" s="42"/>
      <c r="E302" s="42"/>
      <c r="F302" s="46" t="s">
        <v>587</v>
      </c>
      <c r="G302" s="42"/>
      <c r="H302" s="42" t="s">
        <v>48</v>
      </c>
      <c r="I302" s="43">
        <v>2.9</v>
      </c>
      <c r="J302" s="43">
        <v>3.33</v>
      </c>
      <c r="K302" s="45" t="s">
        <v>116</v>
      </c>
      <c r="L302" s="43">
        <v>2.5</v>
      </c>
      <c r="M302" s="43">
        <v>3.33</v>
      </c>
    </row>
    <row r="303" spans="1:16" ht="14.1" customHeight="1" x14ac:dyDescent="0.2">
      <c r="A303" s="41" t="s">
        <v>786</v>
      </c>
      <c r="B303" s="42" t="s">
        <v>787</v>
      </c>
      <c r="C303" s="42" t="s">
        <v>757</v>
      </c>
      <c r="D303" s="42"/>
      <c r="E303" s="42"/>
      <c r="F303" s="46" t="s">
        <v>587</v>
      </c>
      <c r="G303" s="42"/>
      <c r="H303" s="42" t="s">
        <v>48</v>
      </c>
      <c r="I303" s="43">
        <v>2.9</v>
      </c>
      <c r="J303" s="43">
        <v>3.33</v>
      </c>
      <c r="K303" s="45" t="s">
        <v>116</v>
      </c>
      <c r="L303" s="43">
        <v>2.5</v>
      </c>
      <c r="M303" s="43">
        <v>3.33</v>
      </c>
    </row>
    <row r="304" spans="1:16" ht="14.1" customHeight="1" x14ac:dyDescent="0.2">
      <c r="A304" s="41" t="s">
        <v>788</v>
      </c>
      <c r="B304" s="42" t="s">
        <v>789</v>
      </c>
      <c r="C304" s="42" t="s">
        <v>757</v>
      </c>
      <c r="D304" s="42"/>
      <c r="E304" s="42"/>
      <c r="F304" s="46" t="s">
        <v>587</v>
      </c>
      <c r="G304" s="42"/>
      <c r="H304" s="42" t="s">
        <v>48</v>
      </c>
      <c r="I304" s="43">
        <v>2.9</v>
      </c>
      <c r="J304" s="43">
        <v>3.33</v>
      </c>
      <c r="K304" s="45" t="s">
        <v>116</v>
      </c>
      <c r="L304" s="43">
        <v>2.5</v>
      </c>
      <c r="M304" s="43">
        <v>3.33</v>
      </c>
    </row>
    <row r="305" spans="1:16" ht="14.1" customHeight="1" x14ac:dyDescent="0.2">
      <c r="A305" s="41" t="s">
        <v>790</v>
      </c>
      <c r="B305" s="42" t="s">
        <v>233</v>
      </c>
      <c r="C305" s="42" t="s">
        <v>757</v>
      </c>
      <c r="D305" s="42"/>
      <c r="E305" s="42"/>
      <c r="F305" s="46" t="s">
        <v>587</v>
      </c>
      <c r="G305" s="42"/>
      <c r="H305" s="42" t="s">
        <v>48</v>
      </c>
      <c r="I305" s="43">
        <v>2.9</v>
      </c>
      <c r="J305" s="43">
        <v>3.33</v>
      </c>
      <c r="K305" s="45" t="s">
        <v>116</v>
      </c>
      <c r="L305" s="43">
        <v>2.5</v>
      </c>
      <c r="M305" s="43">
        <v>3.33</v>
      </c>
    </row>
    <row r="306" spans="1:16" ht="14.1" customHeight="1" x14ac:dyDescent="0.2">
      <c r="A306" s="41" t="s">
        <v>791</v>
      </c>
      <c r="B306" s="42" t="s">
        <v>235</v>
      </c>
      <c r="C306" s="42" t="s">
        <v>757</v>
      </c>
      <c r="D306" s="42"/>
      <c r="E306" s="42"/>
      <c r="F306" s="46" t="s">
        <v>587</v>
      </c>
      <c r="G306" s="42"/>
      <c r="H306" s="42" t="s">
        <v>48</v>
      </c>
      <c r="I306" s="43">
        <v>2.9</v>
      </c>
      <c r="J306" s="43">
        <v>3.33</v>
      </c>
      <c r="K306" s="45" t="s">
        <v>116</v>
      </c>
      <c r="L306" s="43">
        <v>2.5</v>
      </c>
      <c r="M306" s="43">
        <v>3.33</v>
      </c>
    </row>
    <row r="307" spans="1:16" ht="14.1" customHeight="1" x14ac:dyDescent="0.2">
      <c r="A307" s="41" t="s">
        <v>792</v>
      </c>
      <c r="B307" s="42" t="s">
        <v>793</v>
      </c>
      <c r="C307" s="42" t="s">
        <v>794</v>
      </c>
      <c r="D307" s="42"/>
      <c r="E307" s="42"/>
      <c r="F307" s="42"/>
      <c r="G307" s="42"/>
      <c r="H307" s="42" t="s">
        <v>48</v>
      </c>
      <c r="I307" s="43">
        <v>2.9</v>
      </c>
      <c r="J307" s="43">
        <v>3.33</v>
      </c>
      <c r="K307" s="42" t="s">
        <v>51</v>
      </c>
      <c r="L307" s="43">
        <v>4</v>
      </c>
      <c r="M307" s="43">
        <v>3.33</v>
      </c>
      <c r="O307" s="43"/>
      <c r="P307" s="43"/>
    </row>
    <row r="308" spans="1:16" ht="14.1" customHeight="1" x14ac:dyDescent="0.2">
      <c r="A308" s="41" t="s">
        <v>795</v>
      </c>
      <c r="B308" s="42" t="s">
        <v>796</v>
      </c>
      <c r="C308" s="42" t="s">
        <v>794</v>
      </c>
      <c r="D308" s="42" t="s">
        <v>284</v>
      </c>
      <c r="E308" s="42"/>
      <c r="F308" s="42"/>
      <c r="G308" s="42"/>
      <c r="H308" s="42" t="s">
        <v>48</v>
      </c>
      <c r="I308" s="43">
        <v>2.9</v>
      </c>
      <c r="J308" s="43">
        <v>3.33</v>
      </c>
      <c r="K308" s="42" t="s">
        <v>51</v>
      </c>
      <c r="L308" s="43">
        <v>4</v>
      </c>
      <c r="M308" s="43">
        <v>3.33</v>
      </c>
      <c r="O308" s="43"/>
      <c r="P308" s="43"/>
    </row>
    <row r="309" spans="1:16" ht="14.1" customHeight="1" x14ac:dyDescent="0.2">
      <c r="A309" s="41" t="s">
        <v>797</v>
      </c>
      <c r="B309" s="42" t="s">
        <v>798</v>
      </c>
      <c r="C309" s="42" t="s">
        <v>794</v>
      </c>
      <c r="D309" s="42"/>
      <c r="E309" s="42"/>
      <c r="F309" s="42"/>
      <c r="G309" s="42"/>
      <c r="H309" s="42" t="s">
        <v>48</v>
      </c>
      <c r="I309" s="43">
        <v>2.9</v>
      </c>
      <c r="J309" s="43">
        <v>3.33</v>
      </c>
      <c r="O309" s="43"/>
      <c r="P309" s="43"/>
    </row>
    <row r="310" spans="1:16" ht="14.1" customHeight="1" x14ac:dyDescent="0.2">
      <c r="A310" s="41" t="s">
        <v>799</v>
      </c>
      <c r="B310" s="42" t="s">
        <v>800</v>
      </c>
      <c r="C310" s="42" t="s">
        <v>794</v>
      </c>
      <c r="D310" s="42"/>
      <c r="E310" s="42"/>
      <c r="F310" s="42"/>
      <c r="G310" s="42"/>
      <c r="H310" s="42" t="s">
        <v>48</v>
      </c>
      <c r="I310" s="43">
        <v>2.9</v>
      </c>
      <c r="J310" s="43">
        <v>3.33</v>
      </c>
      <c r="O310" s="43"/>
      <c r="P310" s="43"/>
    </row>
    <row r="311" spans="1:16" ht="14.1" customHeight="1" x14ac:dyDescent="0.2">
      <c r="A311" s="41" t="s">
        <v>801</v>
      </c>
      <c r="B311" s="42" t="s">
        <v>802</v>
      </c>
      <c r="C311" s="42" t="s">
        <v>794</v>
      </c>
      <c r="D311" s="42"/>
      <c r="E311" s="42"/>
      <c r="F311" s="42"/>
      <c r="G311" s="42"/>
      <c r="H311" s="42" t="s">
        <v>48</v>
      </c>
      <c r="I311" s="43">
        <v>2.9</v>
      </c>
      <c r="J311" s="43">
        <v>3.33</v>
      </c>
      <c r="O311" s="43"/>
      <c r="P311" s="43"/>
    </row>
    <row r="312" spans="1:16" ht="14.1" customHeight="1" x14ac:dyDescent="0.2">
      <c r="A312" s="41" t="s">
        <v>803</v>
      </c>
      <c r="B312" s="42" t="s">
        <v>804</v>
      </c>
      <c r="C312" s="42" t="s">
        <v>794</v>
      </c>
      <c r="D312" s="42"/>
      <c r="E312" s="42"/>
      <c r="F312" s="42"/>
      <c r="G312" s="42"/>
      <c r="H312" s="42" t="s">
        <v>48</v>
      </c>
      <c r="I312" s="43">
        <v>2.9</v>
      </c>
      <c r="J312" s="43">
        <v>3.33</v>
      </c>
      <c r="O312" s="43"/>
      <c r="P312" s="43"/>
    </row>
    <row r="313" spans="1:16" ht="14.1" customHeight="1" x14ac:dyDescent="0.2">
      <c r="A313" s="41" t="s">
        <v>805</v>
      </c>
      <c r="B313" s="42" t="s">
        <v>806</v>
      </c>
      <c r="C313" s="42" t="s">
        <v>794</v>
      </c>
      <c r="D313" s="42"/>
      <c r="E313" s="42"/>
      <c r="F313" s="42"/>
      <c r="G313" s="42"/>
      <c r="H313" s="42" t="s">
        <v>48</v>
      </c>
      <c r="I313" s="43">
        <v>2.9</v>
      </c>
      <c r="J313" s="43">
        <v>3.33</v>
      </c>
      <c r="O313" s="43"/>
      <c r="P313" s="43"/>
    </row>
    <row r="314" spans="1:16" ht="14.1" customHeight="1" x14ac:dyDescent="0.2">
      <c r="A314" s="41" t="s">
        <v>807</v>
      </c>
      <c r="B314" s="42" t="s">
        <v>808</v>
      </c>
      <c r="C314" s="42" t="s">
        <v>794</v>
      </c>
      <c r="D314" s="42"/>
      <c r="E314" s="42"/>
      <c r="F314" s="42"/>
      <c r="G314" s="42"/>
      <c r="H314" s="42" t="s">
        <v>48</v>
      </c>
      <c r="I314" s="43">
        <v>2.9</v>
      </c>
      <c r="J314" s="43">
        <v>3.33</v>
      </c>
      <c r="O314" s="43"/>
      <c r="P314" s="43"/>
    </row>
    <row r="315" spans="1:16" ht="14.1" customHeight="1" x14ac:dyDescent="0.2">
      <c r="A315" s="41" t="s">
        <v>809</v>
      </c>
      <c r="B315" s="42" t="s">
        <v>810</v>
      </c>
      <c r="C315" s="42" t="s">
        <v>794</v>
      </c>
      <c r="D315" s="42"/>
      <c r="E315" s="42"/>
      <c r="F315" s="42"/>
      <c r="G315" s="42"/>
      <c r="H315" s="42" t="s">
        <v>48</v>
      </c>
      <c r="I315" s="43">
        <v>2.9</v>
      </c>
      <c r="J315" s="43">
        <v>3.33</v>
      </c>
      <c r="K315" s="42" t="s">
        <v>51</v>
      </c>
      <c r="L315" s="43">
        <v>2</v>
      </c>
      <c r="M315" s="43">
        <v>3.33</v>
      </c>
      <c r="O315" s="43"/>
      <c r="P315" s="43"/>
    </row>
    <row r="316" spans="1:16" ht="14.1" customHeight="1" x14ac:dyDescent="0.2">
      <c r="A316" s="41" t="s">
        <v>811</v>
      </c>
      <c r="B316" s="42" t="s">
        <v>812</v>
      </c>
      <c r="C316" s="42" t="s">
        <v>794</v>
      </c>
      <c r="D316" s="42"/>
      <c r="E316" s="42"/>
      <c r="F316" s="42"/>
      <c r="G316" s="42"/>
      <c r="H316" s="42" t="s">
        <v>48</v>
      </c>
      <c r="I316" s="43">
        <v>2.9</v>
      </c>
      <c r="J316" s="43">
        <v>3.33</v>
      </c>
      <c r="K316" s="42" t="s">
        <v>51</v>
      </c>
      <c r="L316" s="43">
        <v>3</v>
      </c>
      <c r="M316" s="43">
        <v>0</v>
      </c>
      <c r="O316" s="43"/>
      <c r="P316" s="43"/>
    </row>
    <row r="317" spans="1:16" ht="14.1" customHeight="1" x14ac:dyDescent="0.2">
      <c r="A317" s="41" t="s">
        <v>813</v>
      </c>
      <c r="B317" s="42" t="s">
        <v>233</v>
      </c>
      <c r="C317" s="42" t="s">
        <v>794</v>
      </c>
      <c r="D317" s="42"/>
      <c r="E317" s="42"/>
      <c r="F317" s="42"/>
      <c r="G317" s="42"/>
      <c r="H317" s="42" t="s">
        <v>48</v>
      </c>
      <c r="I317" s="43">
        <v>2.9</v>
      </c>
      <c r="J317" s="43">
        <v>3.33</v>
      </c>
      <c r="O317" s="43"/>
      <c r="P317" s="43"/>
    </row>
    <row r="318" spans="1:16" ht="14.1" customHeight="1" x14ac:dyDescent="0.2">
      <c r="A318" s="41" t="s">
        <v>814</v>
      </c>
      <c r="B318" s="42" t="s">
        <v>235</v>
      </c>
      <c r="C318" s="42" t="s">
        <v>794</v>
      </c>
      <c r="D318" s="42"/>
      <c r="E318" s="42"/>
      <c r="F318" s="42"/>
      <c r="G318" s="42"/>
      <c r="H318" s="42" t="s">
        <v>48</v>
      </c>
      <c r="I318" s="43">
        <v>2.9</v>
      </c>
      <c r="J318" s="43">
        <v>3.33</v>
      </c>
      <c r="O318" s="43"/>
      <c r="P318" s="43"/>
    </row>
    <row r="319" spans="1:16" ht="14.1" customHeight="1" x14ac:dyDescent="0.2">
      <c r="A319" s="41" t="s">
        <v>815</v>
      </c>
      <c r="B319" s="42" t="s">
        <v>816</v>
      </c>
      <c r="C319" s="42" t="s">
        <v>817</v>
      </c>
      <c r="D319" s="42"/>
      <c r="E319" s="42"/>
      <c r="F319" s="42"/>
      <c r="G319" s="42"/>
      <c r="H319" s="42" t="s">
        <v>48</v>
      </c>
      <c r="I319" s="43">
        <v>2.9</v>
      </c>
      <c r="J319" s="43">
        <v>3.33</v>
      </c>
      <c r="K319" s="45" t="s">
        <v>116</v>
      </c>
      <c r="L319" s="43">
        <v>2</v>
      </c>
      <c r="M319" s="43">
        <v>3.33</v>
      </c>
    </row>
    <row r="320" spans="1:16" ht="14.1" customHeight="1" x14ac:dyDescent="0.2">
      <c r="A320" s="41" t="s">
        <v>818</v>
      </c>
      <c r="B320" s="42" t="s">
        <v>819</v>
      </c>
      <c r="C320" s="42" t="s">
        <v>817</v>
      </c>
      <c r="D320" s="42"/>
      <c r="E320" s="42"/>
      <c r="F320" s="42"/>
      <c r="G320" s="42"/>
      <c r="H320" s="42" t="s">
        <v>48</v>
      </c>
      <c r="I320" s="43">
        <v>2.9</v>
      </c>
      <c r="J320" s="43">
        <v>3.33</v>
      </c>
      <c r="K320" s="45" t="s">
        <v>116</v>
      </c>
      <c r="L320" s="43">
        <v>2</v>
      </c>
      <c r="M320" s="43">
        <v>3.33</v>
      </c>
    </row>
    <row r="321" spans="1:16" ht="14.1" customHeight="1" x14ac:dyDescent="0.2">
      <c r="A321" s="41" t="s">
        <v>820</v>
      </c>
      <c r="B321" s="42" t="s">
        <v>821</v>
      </c>
      <c r="C321" s="42" t="s">
        <v>817</v>
      </c>
      <c r="D321" s="42"/>
      <c r="E321" s="42"/>
      <c r="F321" s="42"/>
      <c r="G321" s="42"/>
      <c r="H321" s="42" t="s">
        <v>48</v>
      </c>
      <c r="I321" s="43">
        <v>2.9</v>
      </c>
      <c r="J321" s="43">
        <v>3.33</v>
      </c>
      <c r="K321" s="45" t="s">
        <v>116</v>
      </c>
      <c r="L321" s="43">
        <v>2</v>
      </c>
      <c r="M321" s="43">
        <v>3.33</v>
      </c>
    </row>
    <row r="322" spans="1:16" ht="14.1" customHeight="1" x14ac:dyDescent="0.2">
      <c r="A322" s="41" t="s">
        <v>822</v>
      </c>
      <c r="B322" s="42" t="s">
        <v>823</v>
      </c>
      <c r="C322" s="42" t="s">
        <v>817</v>
      </c>
      <c r="D322" s="42"/>
      <c r="E322" s="42"/>
      <c r="F322" s="42"/>
      <c r="G322" s="42"/>
      <c r="H322" s="42" t="s">
        <v>48</v>
      </c>
      <c r="I322" s="43">
        <v>2.9</v>
      </c>
      <c r="J322" s="43">
        <v>3.33</v>
      </c>
      <c r="K322" s="45" t="s">
        <v>116</v>
      </c>
      <c r="L322" s="43">
        <v>2</v>
      </c>
      <c r="M322" s="43">
        <v>3.33</v>
      </c>
      <c r="N322" s="42" t="s">
        <v>51</v>
      </c>
      <c r="O322" s="43">
        <v>3.5</v>
      </c>
      <c r="P322" s="43">
        <v>3.33</v>
      </c>
    </row>
    <row r="323" spans="1:16" ht="14.1" customHeight="1" x14ac:dyDescent="0.2">
      <c r="A323" s="41" t="s">
        <v>824</v>
      </c>
      <c r="B323" s="42" t="s">
        <v>825</v>
      </c>
      <c r="C323" s="42" t="s">
        <v>817</v>
      </c>
      <c r="D323" s="42"/>
      <c r="E323" s="42"/>
      <c r="F323" s="42"/>
      <c r="G323" s="42"/>
      <c r="H323" s="42" t="s">
        <v>48</v>
      </c>
      <c r="I323" s="43">
        <v>2.9</v>
      </c>
      <c r="J323" s="43">
        <v>3.33</v>
      </c>
      <c r="K323" s="45" t="s">
        <v>116</v>
      </c>
      <c r="L323" s="43">
        <v>2</v>
      </c>
      <c r="M323" s="43">
        <v>3.33</v>
      </c>
    </row>
    <row r="324" spans="1:16" ht="14.1" customHeight="1" x14ac:dyDescent="0.2">
      <c r="A324" s="41" t="s">
        <v>826</v>
      </c>
      <c r="B324" s="42" t="s">
        <v>827</v>
      </c>
      <c r="C324" s="42" t="s">
        <v>817</v>
      </c>
      <c r="D324" s="42"/>
      <c r="E324" s="42"/>
      <c r="F324" s="42"/>
      <c r="G324" s="42"/>
      <c r="H324" s="42" t="s">
        <v>48</v>
      </c>
      <c r="I324" s="43">
        <v>2.9</v>
      </c>
      <c r="J324" s="43">
        <v>3.33</v>
      </c>
      <c r="K324" s="45" t="s">
        <v>116</v>
      </c>
      <c r="L324" s="43">
        <v>2</v>
      </c>
      <c r="M324" s="43">
        <v>3.33</v>
      </c>
    </row>
    <row r="325" spans="1:16" ht="13.9" customHeight="1" x14ac:dyDescent="0.2">
      <c r="A325" s="41" t="s">
        <v>828</v>
      </c>
      <c r="B325" s="42" t="s">
        <v>829</v>
      </c>
      <c r="C325" s="42" t="s">
        <v>817</v>
      </c>
      <c r="D325" s="42"/>
      <c r="E325" s="42"/>
      <c r="F325" s="42"/>
      <c r="G325" s="42"/>
      <c r="H325" s="42" t="s">
        <v>48</v>
      </c>
      <c r="I325" s="43">
        <v>2.9</v>
      </c>
      <c r="J325" s="43">
        <v>3.33</v>
      </c>
      <c r="K325" s="45" t="s">
        <v>116</v>
      </c>
      <c r="L325" s="43">
        <v>2</v>
      </c>
      <c r="M325" s="43">
        <v>3.33</v>
      </c>
      <c r="N325" s="42" t="s">
        <v>51</v>
      </c>
      <c r="O325" s="43">
        <v>3</v>
      </c>
      <c r="P325" s="43">
        <v>3.33</v>
      </c>
    </row>
    <row r="326" spans="1:16" ht="13.9" customHeight="1" x14ac:dyDescent="0.2">
      <c r="A326" s="41" t="s">
        <v>830</v>
      </c>
      <c r="B326" s="42" t="s">
        <v>223</v>
      </c>
      <c r="C326" s="42" t="s">
        <v>817</v>
      </c>
      <c r="D326" s="42"/>
      <c r="E326" s="42"/>
      <c r="F326" s="42"/>
      <c r="G326" s="42"/>
      <c r="H326" s="42" t="s">
        <v>48</v>
      </c>
      <c r="I326" s="43">
        <v>2.9</v>
      </c>
      <c r="J326" s="43">
        <v>3.33</v>
      </c>
      <c r="K326" s="45" t="s">
        <v>116</v>
      </c>
      <c r="L326" s="43">
        <v>2</v>
      </c>
      <c r="M326" s="43">
        <v>3.33</v>
      </c>
      <c r="N326" s="42"/>
      <c r="O326" s="43"/>
      <c r="P326" s="43"/>
    </row>
    <row r="327" spans="1:16" ht="13.15" customHeight="1" x14ac:dyDescent="0.2">
      <c r="A327" s="41" t="s">
        <v>831</v>
      </c>
      <c r="B327" s="42" t="s">
        <v>233</v>
      </c>
      <c r="C327" s="42" t="s">
        <v>817</v>
      </c>
      <c r="D327" s="42"/>
      <c r="E327" s="42"/>
      <c r="F327" s="42"/>
      <c r="G327" s="42"/>
      <c r="H327" s="42" t="s">
        <v>48</v>
      </c>
      <c r="I327" s="43">
        <v>2.9</v>
      </c>
      <c r="J327" s="43">
        <v>3.33</v>
      </c>
      <c r="K327" s="45" t="s">
        <v>116</v>
      </c>
      <c r="L327" s="43">
        <v>2</v>
      </c>
      <c r="M327" s="43">
        <v>3.33</v>
      </c>
    </row>
    <row r="328" spans="1:16" ht="14.1" customHeight="1" x14ac:dyDescent="0.2">
      <c r="A328" s="41" t="s">
        <v>832</v>
      </c>
      <c r="B328" s="42" t="s">
        <v>235</v>
      </c>
      <c r="C328" s="42" t="s">
        <v>817</v>
      </c>
      <c r="D328" s="42"/>
      <c r="E328" s="42"/>
      <c r="F328" s="42"/>
      <c r="G328" s="42"/>
      <c r="H328" s="42" t="s">
        <v>48</v>
      </c>
      <c r="I328" s="43">
        <v>2.9</v>
      </c>
      <c r="J328" s="43">
        <v>3.33</v>
      </c>
      <c r="K328" s="45" t="s">
        <v>116</v>
      </c>
      <c r="L328" s="43">
        <v>2</v>
      </c>
      <c r="M328" s="43">
        <v>3.33</v>
      </c>
    </row>
    <row r="329" spans="1:16" ht="14.1" customHeight="1" x14ac:dyDescent="0.2">
      <c r="A329" s="41" t="s">
        <v>833</v>
      </c>
      <c r="B329" s="42" t="s">
        <v>834</v>
      </c>
      <c r="C329" s="42" t="s">
        <v>835</v>
      </c>
      <c r="D329" s="42"/>
      <c r="E329" s="42"/>
      <c r="F329" s="42"/>
      <c r="G329" s="42"/>
      <c r="H329" s="42" t="s">
        <v>48</v>
      </c>
      <c r="I329" s="43">
        <v>2.9</v>
      </c>
      <c r="J329" s="43">
        <v>3.33</v>
      </c>
      <c r="K329" s="45" t="s">
        <v>116</v>
      </c>
      <c r="L329" s="43">
        <v>1</v>
      </c>
      <c r="M329" s="43">
        <v>3.33</v>
      </c>
    </row>
    <row r="330" spans="1:16" ht="14.1" customHeight="1" x14ac:dyDescent="0.2">
      <c r="A330" s="41" t="s">
        <v>836</v>
      </c>
      <c r="B330" s="42" t="s">
        <v>837</v>
      </c>
      <c r="C330" s="42" t="s">
        <v>835</v>
      </c>
      <c r="D330" s="42"/>
      <c r="E330" s="42"/>
      <c r="F330" s="42"/>
      <c r="G330" s="42"/>
      <c r="H330" s="42" t="s">
        <v>48</v>
      </c>
      <c r="I330" s="43">
        <v>2.9</v>
      </c>
      <c r="J330" s="43">
        <v>3.33</v>
      </c>
      <c r="K330" s="45" t="s">
        <v>116</v>
      </c>
      <c r="L330" s="43">
        <v>1</v>
      </c>
      <c r="M330" s="43">
        <v>3.33</v>
      </c>
      <c r="N330" s="42" t="s">
        <v>51</v>
      </c>
      <c r="O330" s="43">
        <v>2</v>
      </c>
      <c r="P330" s="43">
        <v>3.33</v>
      </c>
    </row>
    <row r="331" spans="1:16" ht="14.1" customHeight="1" x14ac:dyDescent="0.2">
      <c r="A331" s="41" t="s">
        <v>838</v>
      </c>
      <c r="B331" s="42" t="s">
        <v>839</v>
      </c>
      <c r="C331" s="42" t="s">
        <v>835</v>
      </c>
      <c r="D331" s="42"/>
      <c r="E331" s="42"/>
      <c r="F331" s="42"/>
      <c r="G331" s="42"/>
      <c r="H331" s="42" t="s">
        <v>48</v>
      </c>
      <c r="I331" s="43">
        <v>2.9</v>
      </c>
      <c r="J331" s="43">
        <v>3.33</v>
      </c>
      <c r="K331" s="45" t="s">
        <v>116</v>
      </c>
      <c r="L331" s="43">
        <v>1</v>
      </c>
      <c r="M331" s="43">
        <v>3.33</v>
      </c>
    </row>
    <row r="332" spans="1:16" ht="14.1" customHeight="1" x14ac:dyDescent="0.2">
      <c r="A332" s="41" t="s">
        <v>840</v>
      </c>
      <c r="B332" s="42" t="s">
        <v>841</v>
      </c>
      <c r="C332" s="42" t="s">
        <v>835</v>
      </c>
      <c r="D332" s="42"/>
      <c r="E332" s="42"/>
      <c r="F332" s="42"/>
      <c r="G332" s="42"/>
      <c r="H332" s="42" t="s">
        <v>48</v>
      </c>
      <c r="I332" s="43">
        <v>2.9</v>
      </c>
      <c r="J332" s="43">
        <v>3.33</v>
      </c>
      <c r="K332" s="45" t="s">
        <v>116</v>
      </c>
      <c r="L332" s="43">
        <v>1</v>
      </c>
      <c r="M332" s="43">
        <v>3.33</v>
      </c>
      <c r="N332" s="42" t="s">
        <v>51</v>
      </c>
      <c r="O332" s="43">
        <v>3</v>
      </c>
      <c r="P332" s="43">
        <v>3.33</v>
      </c>
    </row>
    <row r="333" spans="1:16" ht="14.1" customHeight="1" x14ac:dyDescent="0.2">
      <c r="A333" s="41" t="s">
        <v>842</v>
      </c>
      <c r="B333" s="42" t="s">
        <v>843</v>
      </c>
      <c r="C333" s="42" t="s">
        <v>835</v>
      </c>
      <c r="D333" s="42" t="s">
        <v>207</v>
      </c>
      <c r="E333" s="42"/>
      <c r="F333" s="42"/>
      <c r="G333" s="42"/>
      <c r="H333" s="42" t="s">
        <v>48</v>
      </c>
      <c r="I333" s="43">
        <v>2.9</v>
      </c>
      <c r="J333" s="43">
        <v>3.33</v>
      </c>
      <c r="K333" s="45" t="s">
        <v>116</v>
      </c>
      <c r="L333" s="43">
        <v>1</v>
      </c>
      <c r="M333" s="43">
        <v>3.33</v>
      </c>
      <c r="N333" s="42" t="s">
        <v>51</v>
      </c>
      <c r="O333" s="43">
        <v>3</v>
      </c>
      <c r="P333" s="43">
        <v>3.33</v>
      </c>
    </row>
    <row r="334" spans="1:16" ht="14.1" customHeight="1" x14ac:dyDescent="0.2">
      <c r="A334" s="41" t="s">
        <v>844</v>
      </c>
      <c r="B334" s="42" t="s">
        <v>845</v>
      </c>
      <c r="C334" s="42" t="s">
        <v>835</v>
      </c>
      <c r="D334" s="42"/>
      <c r="E334" s="42"/>
      <c r="F334" s="42"/>
      <c r="G334" s="42"/>
      <c r="H334" s="42" t="s">
        <v>48</v>
      </c>
      <c r="I334" s="43">
        <v>2.9</v>
      </c>
      <c r="J334" s="43">
        <v>3.33</v>
      </c>
      <c r="K334" s="45" t="s">
        <v>116</v>
      </c>
      <c r="L334" s="43">
        <v>1</v>
      </c>
      <c r="M334" s="43">
        <v>3.33</v>
      </c>
    </row>
    <row r="335" spans="1:16" ht="14.1" customHeight="1" x14ac:dyDescent="0.2">
      <c r="A335" s="41" t="s">
        <v>846</v>
      </c>
      <c r="B335" s="42" t="s">
        <v>233</v>
      </c>
      <c r="C335" s="42" t="s">
        <v>835</v>
      </c>
      <c r="D335" s="42"/>
      <c r="E335" s="42"/>
      <c r="F335" s="42"/>
      <c r="G335" s="42"/>
      <c r="H335" s="42" t="s">
        <v>48</v>
      </c>
      <c r="I335" s="43">
        <v>2.9</v>
      </c>
      <c r="J335" s="43">
        <v>3.33</v>
      </c>
      <c r="K335" s="45" t="s">
        <v>116</v>
      </c>
      <c r="L335" s="43">
        <v>1</v>
      </c>
      <c r="M335" s="43">
        <v>3.33</v>
      </c>
    </row>
    <row r="336" spans="1:16" ht="14.1" customHeight="1" x14ac:dyDescent="0.2">
      <c r="A336" s="41" t="s">
        <v>847</v>
      </c>
      <c r="B336" s="42" t="s">
        <v>235</v>
      </c>
      <c r="C336" s="42" t="s">
        <v>835</v>
      </c>
      <c r="D336" s="42"/>
      <c r="E336" s="42"/>
      <c r="F336" s="42"/>
      <c r="G336" s="42"/>
      <c r="H336" s="42" t="s">
        <v>48</v>
      </c>
      <c r="I336" s="43">
        <v>2.9</v>
      </c>
      <c r="J336" s="43">
        <v>3.33</v>
      </c>
      <c r="K336" s="45" t="s">
        <v>116</v>
      </c>
      <c r="L336" s="43">
        <v>1</v>
      </c>
      <c r="M336" s="43">
        <v>3.33</v>
      </c>
    </row>
    <row r="337" spans="1:16" ht="14.1" customHeight="1" x14ac:dyDescent="0.2">
      <c r="A337" s="41" t="s">
        <v>848</v>
      </c>
      <c r="B337" s="42" t="s">
        <v>849</v>
      </c>
      <c r="C337" s="42" t="s">
        <v>850</v>
      </c>
      <c r="D337" s="42"/>
      <c r="E337" s="42"/>
      <c r="F337" s="46" t="s">
        <v>851</v>
      </c>
      <c r="G337" s="42"/>
      <c r="H337" s="42" t="s">
        <v>48</v>
      </c>
      <c r="I337" s="43">
        <v>2.9</v>
      </c>
      <c r="J337" s="43">
        <v>3.33</v>
      </c>
      <c r="K337" s="45" t="s">
        <v>116</v>
      </c>
      <c r="L337" s="43">
        <v>2</v>
      </c>
      <c r="M337" s="43">
        <v>3.33</v>
      </c>
    </row>
    <row r="338" spans="1:16" ht="14.1" customHeight="1" x14ac:dyDescent="0.2">
      <c r="A338" s="41" t="s">
        <v>852</v>
      </c>
      <c r="B338" s="42" t="s">
        <v>853</v>
      </c>
      <c r="C338" s="42" t="s">
        <v>850</v>
      </c>
      <c r="D338" s="42"/>
      <c r="E338" s="45" t="s">
        <v>854</v>
      </c>
      <c r="F338" s="46" t="s">
        <v>851</v>
      </c>
      <c r="G338" s="42"/>
      <c r="H338" s="42" t="s">
        <v>48</v>
      </c>
      <c r="I338" s="43">
        <v>2.9</v>
      </c>
      <c r="J338" s="43">
        <v>3.33</v>
      </c>
      <c r="K338" s="45" t="s">
        <v>116</v>
      </c>
      <c r="L338" s="43">
        <v>2</v>
      </c>
      <c r="M338" s="43">
        <v>3.33</v>
      </c>
      <c r="N338" s="42" t="s">
        <v>51</v>
      </c>
      <c r="O338" s="43">
        <v>2</v>
      </c>
      <c r="P338" s="43">
        <v>3.33</v>
      </c>
    </row>
    <row r="339" spans="1:16" ht="14.1" customHeight="1" x14ac:dyDescent="0.2">
      <c r="A339" s="41" t="s">
        <v>855</v>
      </c>
      <c r="B339" s="42" t="s">
        <v>856</v>
      </c>
      <c r="C339" s="42" t="s">
        <v>850</v>
      </c>
      <c r="D339" s="42"/>
      <c r="E339" s="42"/>
      <c r="F339" s="46" t="s">
        <v>851</v>
      </c>
      <c r="G339" s="42"/>
      <c r="H339" s="42" t="s">
        <v>48</v>
      </c>
      <c r="I339" s="43">
        <v>2.9</v>
      </c>
      <c r="J339" s="43">
        <v>3.33</v>
      </c>
      <c r="K339" s="45" t="s">
        <v>116</v>
      </c>
      <c r="L339" s="43">
        <v>2</v>
      </c>
      <c r="M339" s="43">
        <v>3.33</v>
      </c>
      <c r="N339" s="42" t="s">
        <v>51</v>
      </c>
      <c r="O339" s="43">
        <v>2</v>
      </c>
      <c r="P339" s="43">
        <v>3.33</v>
      </c>
    </row>
    <row r="340" spans="1:16" ht="14.1" customHeight="1" x14ac:dyDescent="0.2">
      <c r="A340" s="41" t="s">
        <v>857</v>
      </c>
      <c r="B340" s="42" t="s">
        <v>858</v>
      </c>
      <c r="C340" s="42" t="s">
        <v>850</v>
      </c>
      <c r="D340" s="42" t="s">
        <v>207</v>
      </c>
      <c r="E340" s="42"/>
      <c r="F340" s="46" t="s">
        <v>851</v>
      </c>
      <c r="G340" s="42"/>
      <c r="H340" s="42" t="s">
        <v>48</v>
      </c>
      <c r="I340" s="43">
        <v>2.9</v>
      </c>
      <c r="J340" s="43">
        <v>3.33</v>
      </c>
      <c r="K340" s="45" t="s">
        <v>116</v>
      </c>
      <c r="L340" s="43">
        <v>2</v>
      </c>
      <c r="M340" s="43">
        <v>3.33</v>
      </c>
      <c r="N340" s="42" t="s">
        <v>51</v>
      </c>
      <c r="O340" s="43">
        <v>3</v>
      </c>
      <c r="P340" s="43">
        <v>0</v>
      </c>
    </row>
    <row r="341" spans="1:16" ht="14.1" customHeight="1" x14ac:dyDescent="0.2">
      <c r="A341" s="41" t="s">
        <v>859</v>
      </c>
      <c r="B341" s="42" t="s">
        <v>860</v>
      </c>
      <c r="C341" s="42" t="s">
        <v>850</v>
      </c>
      <c r="D341" s="42"/>
      <c r="E341" s="42"/>
      <c r="F341" s="46" t="s">
        <v>851</v>
      </c>
      <c r="G341" s="42"/>
      <c r="H341" s="42" t="s">
        <v>48</v>
      </c>
      <c r="I341" s="43">
        <v>2.9</v>
      </c>
      <c r="J341" s="43">
        <v>3.33</v>
      </c>
      <c r="K341" s="45" t="s">
        <v>116</v>
      </c>
      <c r="L341" s="43">
        <v>2</v>
      </c>
      <c r="M341" s="43">
        <v>3.33</v>
      </c>
      <c r="N341" s="42" t="s">
        <v>51</v>
      </c>
      <c r="O341" s="43">
        <v>2</v>
      </c>
      <c r="P341" s="43">
        <v>3.33</v>
      </c>
    </row>
    <row r="342" spans="1:16" ht="14.1" customHeight="1" x14ac:dyDescent="0.2">
      <c r="A342" s="41" t="s">
        <v>861</v>
      </c>
      <c r="B342" s="42" t="s">
        <v>862</v>
      </c>
      <c r="C342" s="42" t="s">
        <v>850</v>
      </c>
      <c r="D342" s="42"/>
      <c r="E342" s="42"/>
      <c r="F342" s="46" t="s">
        <v>851</v>
      </c>
      <c r="G342" s="42"/>
      <c r="H342" s="42" t="s">
        <v>48</v>
      </c>
      <c r="I342" s="43">
        <v>2.9</v>
      </c>
      <c r="J342" s="43">
        <v>3.33</v>
      </c>
      <c r="K342" s="45" t="s">
        <v>116</v>
      </c>
      <c r="L342" s="43">
        <v>2</v>
      </c>
      <c r="M342" s="43">
        <v>3.33</v>
      </c>
    </row>
    <row r="343" spans="1:16" ht="14.1" customHeight="1" x14ac:dyDescent="0.2">
      <c r="A343" s="41" t="s">
        <v>863</v>
      </c>
      <c r="B343" s="42" t="s">
        <v>864</v>
      </c>
      <c r="C343" s="42" t="s">
        <v>850</v>
      </c>
      <c r="D343" s="42"/>
      <c r="E343" s="42"/>
      <c r="F343" s="46" t="s">
        <v>851</v>
      </c>
      <c r="G343" s="42"/>
      <c r="H343" s="42" t="s">
        <v>48</v>
      </c>
      <c r="I343" s="43">
        <v>2.9</v>
      </c>
      <c r="J343" s="43">
        <v>3.33</v>
      </c>
      <c r="K343" s="45" t="s">
        <v>116</v>
      </c>
      <c r="L343" s="43">
        <v>2</v>
      </c>
      <c r="M343" s="43">
        <v>3.33</v>
      </c>
      <c r="N343" s="42" t="s">
        <v>51</v>
      </c>
      <c r="O343" s="43">
        <v>2</v>
      </c>
      <c r="P343" s="43">
        <v>3.33</v>
      </c>
    </row>
    <row r="344" spans="1:16" ht="14.1" customHeight="1" x14ac:dyDescent="0.2">
      <c r="A344" s="41" t="s">
        <v>865</v>
      </c>
      <c r="B344" s="42" t="s">
        <v>866</v>
      </c>
      <c r="C344" s="42" t="s">
        <v>850</v>
      </c>
      <c r="D344" s="42"/>
      <c r="E344" s="42"/>
      <c r="F344" s="46" t="s">
        <v>851</v>
      </c>
      <c r="G344" s="42"/>
      <c r="H344" s="42" t="s">
        <v>48</v>
      </c>
      <c r="I344" s="43">
        <v>2.9</v>
      </c>
      <c r="J344" s="43">
        <v>3.33</v>
      </c>
      <c r="K344" s="45" t="s">
        <v>116</v>
      </c>
      <c r="L344" s="43">
        <v>2</v>
      </c>
      <c r="M344" s="43">
        <v>3.33</v>
      </c>
    </row>
    <row r="345" spans="1:16" ht="14.1" customHeight="1" x14ac:dyDescent="0.2">
      <c r="A345" s="41" t="s">
        <v>865</v>
      </c>
      <c r="B345" s="42" t="s">
        <v>867</v>
      </c>
      <c r="C345" s="42" t="s">
        <v>850</v>
      </c>
      <c r="D345" s="42"/>
      <c r="E345" s="42"/>
      <c r="F345" s="46" t="s">
        <v>851</v>
      </c>
      <c r="G345" s="42"/>
      <c r="H345" s="42" t="s">
        <v>48</v>
      </c>
      <c r="I345" s="43">
        <v>2.9</v>
      </c>
      <c r="J345" s="43">
        <v>3.33</v>
      </c>
      <c r="K345" s="45" t="s">
        <v>116</v>
      </c>
      <c r="L345" s="43">
        <v>2</v>
      </c>
      <c r="M345" s="43">
        <v>3.33</v>
      </c>
    </row>
    <row r="346" spans="1:16" ht="14.1" customHeight="1" x14ac:dyDescent="0.2">
      <c r="A346" s="41" t="s">
        <v>865</v>
      </c>
      <c r="B346" s="42" t="s">
        <v>868</v>
      </c>
      <c r="C346" s="42" t="s">
        <v>850</v>
      </c>
      <c r="D346" s="42"/>
      <c r="E346" s="42"/>
      <c r="F346" s="46" t="s">
        <v>851</v>
      </c>
      <c r="G346" s="42"/>
      <c r="H346" s="42" t="s">
        <v>48</v>
      </c>
      <c r="I346" s="43">
        <v>2.9</v>
      </c>
      <c r="J346" s="43">
        <v>3.33</v>
      </c>
      <c r="K346" s="45" t="s">
        <v>116</v>
      </c>
      <c r="L346" s="43">
        <v>2</v>
      </c>
      <c r="M346" s="43">
        <v>3.33</v>
      </c>
    </row>
    <row r="347" spans="1:16" ht="14.1" customHeight="1" x14ac:dyDescent="0.2">
      <c r="A347" s="41" t="s">
        <v>865</v>
      </c>
      <c r="B347" s="42" t="s">
        <v>869</v>
      </c>
      <c r="C347" s="42" t="s">
        <v>850</v>
      </c>
      <c r="D347" s="42"/>
      <c r="E347" s="42"/>
      <c r="F347" s="46" t="s">
        <v>851</v>
      </c>
      <c r="G347" s="42"/>
      <c r="H347" s="42" t="s">
        <v>48</v>
      </c>
      <c r="I347" s="43">
        <v>2.9</v>
      </c>
      <c r="J347" s="43">
        <v>3.33</v>
      </c>
      <c r="K347" s="45" t="s">
        <v>116</v>
      </c>
      <c r="L347" s="43">
        <v>2</v>
      </c>
      <c r="M347" s="43">
        <v>3.33</v>
      </c>
    </row>
    <row r="348" spans="1:16" ht="14.1" customHeight="1" x14ac:dyDescent="0.2">
      <c r="A348" s="41" t="s">
        <v>870</v>
      </c>
      <c r="B348" s="42" t="s">
        <v>233</v>
      </c>
      <c r="C348" s="42" t="s">
        <v>850</v>
      </c>
      <c r="D348" s="42"/>
      <c r="E348" s="42"/>
      <c r="F348" s="46" t="s">
        <v>851</v>
      </c>
      <c r="G348" s="42"/>
      <c r="H348" s="42" t="s">
        <v>48</v>
      </c>
      <c r="I348" s="43">
        <v>2.9</v>
      </c>
      <c r="J348" s="43">
        <v>3.33</v>
      </c>
      <c r="K348" s="45" t="s">
        <v>116</v>
      </c>
      <c r="L348" s="43">
        <v>2</v>
      </c>
      <c r="M348" s="43">
        <v>3.33</v>
      </c>
    </row>
    <row r="349" spans="1:16" ht="14.1" customHeight="1" x14ac:dyDescent="0.2">
      <c r="A349" s="41" t="s">
        <v>871</v>
      </c>
      <c r="B349" s="42" t="s">
        <v>235</v>
      </c>
      <c r="C349" s="42" t="s">
        <v>850</v>
      </c>
      <c r="D349" s="42"/>
      <c r="E349" s="42"/>
      <c r="F349" s="46" t="s">
        <v>851</v>
      </c>
      <c r="G349" s="42"/>
      <c r="H349" s="42" t="s">
        <v>48</v>
      </c>
      <c r="I349" s="43">
        <v>2.9</v>
      </c>
      <c r="J349" s="43">
        <v>3.33</v>
      </c>
      <c r="K349" s="45" t="s">
        <v>116</v>
      </c>
      <c r="L349" s="43">
        <v>2</v>
      </c>
      <c r="M349" s="43">
        <v>3.33</v>
      </c>
    </row>
    <row r="350" spans="1:16" ht="14.1" customHeight="1" x14ac:dyDescent="0.2">
      <c r="A350" s="41" t="s">
        <v>872</v>
      </c>
      <c r="B350" s="42" t="s">
        <v>873</v>
      </c>
      <c r="C350" s="42" t="s">
        <v>874</v>
      </c>
      <c r="D350" s="42"/>
      <c r="E350" s="42"/>
      <c r="F350" s="42"/>
      <c r="G350" s="42"/>
      <c r="H350" s="42" t="s">
        <v>48</v>
      </c>
      <c r="I350" s="43">
        <v>2.9</v>
      </c>
      <c r="J350" s="43">
        <v>3.33</v>
      </c>
      <c r="O350" s="43"/>
      <c r="P350" s="43"/>
    </row>
    <row r="351" spans="1:16" ht="14.1" customHeight="1" x14ac:dyDescent="0.2">
      <c r="A351" s="41" t="s">
        <v>875</v>
      </c>
      <c r="B351" s="42" t="s">
        <v>876</v>
      </c>
      <c r="C351" s="42" t="s">
        <v>874</v>
      </c>
      <c r="D351" s="42"/>
      <c r="E351" s="42"/>
      <c r="F351" s="42"/>
      <c r="G351" s="42"/>
      <c r="H351" s="42" t="s">
        <v>48</v>
      </c>
      <c r="I351" s="43">
        <v>2.9</v>
      </c>
      <c r="J351" s="43">
        <v>3.33</v>
      </c>
      <c r="O351" s="43"/>
      <c r="P351" s="43"/>
    </row>
    <row r="352" spans="1:16" ht="14.1" customHeight="1" x14ac:dyDescent="0.2">
      <c r="A352" s="41" t="s">
        <v>877</v>
      </c>
      <c r="B352" s="42" t="s">
        <v>878</v>
      </c>
      <c r="C352" s="42" t="s">
        <v>874</v>
      </c>
      <c r="D352" s="42"/>
      <c r="E352" s="42"/>
      <c r="F352" s="42"/>
      <c r="G352" s="42"/>
      <c r="H352" s="42" t="s">
        <v>48</v>
      </c>
      <c r="I352" s="43">
        <v>2.9</v>
      </c>
      <c r="J352" s="43">
        <v>3.33</v>
      </c>
      <c r="O352" s="43"/>
      <c r="P352" s="43"/>
    </row>
    <row r="353" spans="1:16" ht="14.1" customHeight="1" x14ac:dyDescent="0.2">
      <c r="A353" s="41" t="s">
        <v>879</v>
      </c>
      <c r="B353" s="42" t="s">
        <v>880</v>
      </c>
      <c r="C353" s="42" t="s">
        <v>874</v>
      </c>
      <c r="D353" s="42"/>
      <c r="E353" s="42"/>
      <c r="F353" s="42"/>
      <c r="G353" s="42"/>
      <c r="H353" s="42" t="s">
        <v>48</v>
      </c>
      <c r="I353" s="43">
        <v>2.9</v>
      </c>
      <c r="J353" s="43">
        <v>3.33</v>
      </c>
      <c r="O353" s="43"/>
      <c r="P353" s="43"/>
    </row>
    <row r="354" spans="1:16" ht="14.1" customHeight="1" x14ac:dyDescent="0.2">
      <c r="A354" s="41" t="s">
        <v>881</v>
      </c>
      <c r="B354" s="42" t="s">
        <v>882</v>
      </c>
      <c r="C354" s="42" t="s">
        <v>874</v>
      </c>
      <c r="D354" s="42"/>
      <c r="E354" s="42"/>
      <c r="F354" s="42"/>
      <c r="G354" s="42"/>
      <c r="H354" s="42" t="s">
        <v>48</v>
      </c>
      <c r="I354" s="43">
        <v>2.9</v>
      </c>
      <c r="J354" s="43">
        <v>3.33</v>
      </c>
      <c r="O354" s="43"/>
      <c r="P354" s="43"/>
    </row>
    <row r="355" spans="1:16" ht="14.1" customHeight="1" x14ac:dyDescent="0.2">
      <c r="A355" s="41" t="s">
        <v>883</v>
      </c>
      <c r="B355" s="42" t="s">
        <v>884</v>
      </c>
      <c r="C355" s="42" t="s">
        <v>874</v>
      </c>
      <c r="D355" s="42"/>
      <c r="E355" s="42"/>
      <c r="F355" s="42"/>
      <c r="G355" s="42"/>
      <c r="H355" s="42" t="s">
        <v>48</v>
      </c>
      <c r="I355" s="43">
        <v>2.9</v>
      </c>
      <c r="J355" s="43">
        <v>3.33</v>
      </c>
      <c r="O355" s="43"/>
      <c r="P355" s="43"/>
    </row>
    <row r="356" spans="1:16" ht="14.1" customHeight="1" x14ac:dyDescent="0.2">
      <c r="A356" s="41" t="s">
        <v>885</v>
      </c>
      <c r="B356" s="42" t="s">
        <v>886</v>
      </c>
      <c r="C356" s="42" t="s">
        <v>874</v>
      </c>
      <c r="D356" s="42"/>
      <c r="E356" s="42"/>
      <c r="F356" s="42"/>
      <c r="G356" s="42"/>
      <c r="H356" s="42" t="s">
        <v>48</v>
      </c>
      <c r="I356" s="43">
        <v>2.9</v>
      </c>
      <c r="J356" s="43">
        <v>3.33</v>
      </c>
      <c r="O356" s="43"/>
      <c r="P356" s="43"/>
    </row>
    <row r="357" spans="1:16" ht="14.1" customHeight="1" x14ac:dyDescent="0.2">
      <c r="A357" s="41" t="s">
        <v>887</v>
      </c>
      <c r="B357" s="42" t="s">
        <v>888</v>
      </c>
      <c r="C357" s="42" t="s">
        <v>874</v>
      </c>
      <c r="D357" s="42" t="s">
        <v>284</v>
      </c>
      <c r="E357" s="42"/>
      <c r="F357" s="42"/>
      <c r="G357" s="42"/>
      <c r="H357" s="42" t="s">
        <v>48</v>
      </c>
      <c r="I357" s="43">
        <v>2.9</v>
      </c>
      <c r="J357" s="43">
        <v>3.33</v>
      </c>
      <c r="K357" s="42" t="s">
        <v>51</v>
      </c>
      <c r="L357" s="43">
        <v>2.5</v>
      </c>
      <c r="M357" s="43">
        <v>3.33</v>
      </c>
      <c r="O357" s="43"/>
      <c r="P357" s="43"/>
    </row>
    <row r="358" spans="1:16" ht="14.1" customHeight="1" x14ac:dyDescent="0.2">
      <c r="A358" s="41" t="s">
        <v>889</v>
      </c>
      <c r="B358" s="42" t="s">
        <v>874</v>
      </c>
      <c r="C358" s="42" t="s">
        <v>874</v>
      </c>
      <c r="D358" s="42" t="s">
        <v>284</v>
      </c>
      <c r="E358" s="42"/>
      <c r="F358" s="42"/>
      <c r="G358" s="42"/>
      <c r="H358" s="42" t="s">
        <v>48</v>
      </c>
      <c r="I358" s="43">
        <v>2.9</v>
      </c>
      <c r="J358" s="43">
        <v>3.33</v>
      </c>
      <c r="K358" s="42" t="s">
        <v>51</v>
      </c>
      <c r="L358" s="43">
        <v>3</v>
      </c>
      <c r="M358" s="43">
        <v>3.33</v>
      </c>
      <c r="O358" s="43"/>
      <c r="P358" s="43"/>
    </row>
    <row r="359" spans="1:16" ht="14.1" customHeight="1" x14ac:dyDescent="0.2">
      <c r="A359" s="41" t="s">
        <v>890</v>
      </c>
      <c r="B359" s="42" t="s">
        <v>233</v>
      </c>
      <c r="C359" s="42" t="s">
        <v>874</v>
      </c>
      <c r="D359" s="42"/>
      <c r="E359" s="42"/>
      <c r="F359" s="42"/>
      <c r="G359" s="42"/>
      <c r="H359" s="42" t="s">
        <v>48</v>
      </c>
      <c r="I359" s="43">
        <v>2.9</v>
      </c>
      <c r="J359" s="43">
        <v>3.33</v>
      </c>
      <c r="O359" s="43"/>
      <c r="P359" s="43"/>
    </row>
    <row r="360" spans="1:16" ht="14.1" customHeight="1" x14ac:dyDescent="0.2">
      <c r="A360" s="41" t="s">
        <v>891</v>
      </c>
      <c r="B360" s="42" t="s">
        <v>235</v>
      </c>
      <c r="C360" s="42" t="s">
        <v>874</v>
      </c>
      <c r="D360" s="42"/>
      <c r="E360" s="42"/>
      <c r="F360" s="42"/>
      <c r="G360" s="42"/>
      <c r="H360" s="42" t="s">
        <v>48</v>
      </c>
      <c r="I360" s="43">
        <v>2.9</v>
      </c>
      <c r="J360" s="43">
        <v>3.33</v>
      </c>
      <c r="O360" s="43"/>
      <c r="P360" s="43"/>
    </row>
    <row r="361" spans="1:16" ht="14.1" customHeight="1" x14ac:dyDescent="0.2">
      <c r="A361" s="41" t="s">
        <v>892</v>
      </c>
      <c r="B361" s="42" t="s">
        <v>893</v>
      </c>
      <c r="C361" s="42" t="s">
        <v>894</v>
      </c>
      <c r="D361" s="42"/>
      <c r="E361" s="42"/>
      <c r="F361" s="46" t="s">
        <v>895</v>
      </c>
      <c r="G361" s="42"/>
      <c r="H361" s="42" t="s">
        <v>48</v>
      </c>
      <c r="I361" s="43">
        <v>2.9</v>
      </c>
      <c r="J361" s="43">
        <v>3.33</v>
      </c>
      <c r="K361" s="45" t="s">
        <v>116</v>
      </c>
      <c r="L361" s="43">
        <v>2</v>
      </c>
      <c r="M361" s="43">
        <v>3.33</v>
      </c>
    </row>
    <row r="362" spans="1:16" ht="14.1" customHeight="1" x14ac:dyDescent="0.2">
      <c r="A362" s="41" t="s">
        <v>896</v>
      </c>
      <c r="B362" s="42" t="s">
        <v>897</v>
      </c>
      <c r="C362" s="42" t="s">
        <v>894</v>
      </c>
      <c r="D362" s="42"/>
      <c r="E362" s="42"/>
      <c r="F362" s="46" t="s">
        <v>895</v>
      </c>
      <c r="G362" s="42"/>
      <c r="H362" s="42" t="s">
        <v>48</v>
      </c>
      <c r="I362" s="43">
        <v>2.9</v>
      </c>
      <c r="J362" s="43">
        <v>3.33</v>
      </c>
      <c r="K362" s="45" t="s">
        <v>116</v>
      </c>
      <c r="L362" s="43">
        <v>2</v>
      </c>
      <c r="M362" s="43">
        <v>3.33</v>
      </c>
      <c r="N362" s="42" t="s">
        <v>51</v>
      </c>
      <c r="O362" s="43">
        <v>3</v>
      </c>
      <c r="P362" s="43">
        <v>3.33</v>
      </c>
    </row>
    <row r="363" spans="1:16" ht="14.1" customHeight="1" x14ac:dyDescent="0.2">
      <c r="A363" s="41" t="s">
        <v>898</v>
      </c>
      <c r="B363" s="42" t="s">
        <v>899</v>
      </c>
      <c r="C363" s="42" t="s">
        <v>894</v>
      </c>
      <c r="D363" s="42"/>
      <c r="E363" s="42"/>
      <c r="F363" s="46" t="s">
        <v>895</v>
      </c>
      <c r="G363" s="42"/>
      <c r="H363" s="42" t="s">
        <v>48</v>
      </c>
      <c r="I363" s="43">
        <v>2.9</v>
      </c>
      <c r="J363" s="43">
        <v>3.33</v>
      </c>
      <c r="K363" s="45" t="s">
        <v>116</v>
      </c>
      <c r="L363" s="43">
        <v>2</v>
      </c>
      <c r="M363" s="43">
        <v>3.33</v>
      </c>
    </row>
    <row r="364" spans="1:16" ht="14.1" customHeight="1" x14ac:dyDescent="0.2">
      <c r="A364" s="41" t="s">
        <v>900</v>
      </c>
      <c r="B364" s="42" t="s">
        <v>901</v>
      </c>
      <c r="C364" s="42" t="s">
        <v>894</v>
      </c>
      <c r="D364" s="42" t="s">
        <v>207</v>
      </c>
      <c r="E364" s="42"/>
      <c r="F364" s="46" t="s">
        <v>895</v>
      </c>
      <c r="G364" s="42"/>
      <c r="H364" s="42" t="s">
        <v>48</v>
      </c>
      <c r="I364" s="43">
        <v>2.9</v>
      </c>
      <c r="J364" s="43">
        <v>3.33</v>
      </c>
      <c r="K364" s="45" t="s">
        <v>116</v>
      </c>
      <c r="L364" s="43">
        <v>2</v>
      </c>
      <c r="M364" s="43">
        <v>3.33</v>
      </c>
      <c r="N364" s="42" t="s">
        <v>51</v>
      </c>
      <c r="O364" s="43">
        <v>3</v>
      </c>
      <c r="P364" s="43">
        <v>3.33</v>
      </c>
    </row>
    <row r="365" spans="1:16" ht="14.1" customHeight="1" x14ac:dyDescent="0.2">
      <c r="A365" s="41" t="s">
        <v>902</v>
      </c>
      <c r="B365" s="42" t="s">
        <v>903</v>
      </c>
      <c r="C365" s="42" t="s">
        <v>894</v>
      </c>
      <c r="D365" s="42"/>
      <c r="E365" s="42"/>
      <c r="F365" s="46" t="s">
        <v>895</v>
      </c>
      <c r="G365" s="42"/>
      <c r="H365" s="42" t="s">
        <v>48</v>
      </c>
      <c r="I365" s="43">
        <v>2.9</v>
      </c>
      <c r="J365" s="43">
        <v>3.33</v>
      </c>
      <c r="K365" s="45" t="s">
        <v>116</v>
      </c>
      <c r="L365" s="43">
        <v>2</v>
      </c>
      <c r="M365" s="43">
        <v>3.33</v>
      </c>
    </row>
    <row r="366" spans="1:16" ht="14.1" customHeight="1" x14ac:dyDescent="0.2">
      <c r="A366" s="41" t="s">
        <v>904</v>
      </c>
      <c r="B366" s="42" t="s">
        <v>905</v>
      </c>
      <c r="C366" s="42" t="s">
        <v>894</v>
      </c>
      <c r="D366" s="42"/>
      <c r="E366" s="42"/>
      <c r="F366" s="46" t="s">
        <v>895</v>
      </c>
      <c r="G366" s="42"/>
      <c r="H366" s="42" t="s">
        <v>48</v>
      </c>
      <c r="I366" s="43">
        <v>2.9</v>
      </c>
      <c r="J366" s="43">
        <v>3.33</v>
      </c>
      <c r="K366" s="45" t="s">
        <v>116</v>
      </c>
      <c r="L366" s="43">
        <v>2</v>
      </c>
      <c r="M366" s="43">
        <v>3.33</v>
      </c>
    </row>
    <row r="367" spans="1:16" ht="14.1" customHeight="1" x14ac:dyDescent="0.2">
      <c r="A367" s="41" t="s">
        <v>906</v>
      </c>
      <c r="B367" s="42" t="s">
        <v>907</v>
      </c>
      <c r="C367" s="42" t="s">
        <v>894</v>
      </c>
      <c r="D367" s="42"/>
      <c r="E367" s="42"/>
      <c r="F367" s="46" t="s">
        <v>895</v>
      </c>
      <c r="G367" s="42"/>
      <c r="H367" s="42" t="s">
        <v>48</v>
      </c>
      <c r="I367" s="43">
        <v>2.9</v>
      </c>
      <c r="J367" s="43">
        <v>3.33</v>
      </c>
      <c r="K367" s="45" t="s">
        <v>116</v>
      </c>
      <c r="L367" s="43">
        <v>2</v>
      </c>
      <c r="M367" s="43">
        <v>3.33</v>
      </c>
      <c r="N367" s="42" t="s">
        <v>51</v>
      </c>
      <c r="O367" s="43">
        <v>2</v>
      </c>
      <c r="P367" s="43">
        <v>3.33</v>
      </c>
    </row>
    <row r="368" spans="1:16" ht="14.1" customHeight="1" x14ac:dyDescent="0.2">
      <c r="A368" s="41" t="s">
        <v>908</v>
      </c>
      <c r="B368" s="42" t="s">
        <v>909</v>
      </c>
      <c r="C368" s="42" t="s">
        <v>894</v>
      </c>
      <c r="D368" s="42"/>
      <c r="E368" s="42"/>
      <c r="F368" s="46" t="s">
        <v>895</v>
      </c>
      <c r="G368" s="42"/>
      <c r="H368" s="42" t="s">
        <v>48</v>
      </c>
      <c r="I368" s="43">
        <v>2.9</v>
      </c>
      <c r="J368" s="43">
        <v>3.33</v>
      </c>
      <c r="K368" s="45" t="s">
        <v>116</v>
      </c>
      <c r="L368" s="43">
        <v>2</v>
      </c>
      <c r="M368" s="43">
        <v>3.33</v>
      </c>
    </row>
    <row r="369" spans="1:19" ht="14.1" customHeight="1" x14ac:dyDescent="0.2">
      <c r="A369" s="41" t="s">
        <v>910</v>
      </c>
      <c r="B369" s="42" t="s">
        <v>233</v>
      </c>
      <c r="C369" s="42" t="s">
        <v>894</v>
      </c>
      <c r="D369" s="42"/>
      <c r="E369" s="42"/>
      <c r="F369" s="46" t="s">
        <v>895</v>
      </c>
      <c r="G369" s="42"/>
      <c r="H369" s="42" t="s">
        <v>48</v>
      </c>
      <c r="I369" s="43">
        <v>2.9</v>
      </c>
      <c r="J369" s="43">
        <v>3.33</v>
      </c>
      <c r="K369" s="45" t="s">
        <v>116</v>
      </c>
      <c r="L369" s="43">
        <v>2</v>
      </c>
      <c r="M369" s="43">
        <v>3.33</v>
      </c>
    </row>
    <row r="370" spans="1:19" ht="14.1" customHeight="1" x14ac:dyDescent="0.2">
      <c r="A370" s="41" t="s">
        <v>911</v>
      </c>
      <c r="B370" s="42" t="s">
        <v>235</v>
      </c>
      <c r="C370" s="42" t="s">
        <v>894</v>
      </c>
      <c r="D370" s="42"/>
      <c r="E370" s="42"/>
      <c r="F370" s="46" t="s">
        <v>895</v>
      </c>
      <c r="G370" s="42"/>
      <c r="H370" s="42" t="s">
        <v>48</v>
      </c>
      <c r="I370" s="43">
        <v>2.9</v>
      </c>
      <c r="J370" s="43">
        <v>3.33</v>
      </c>
      <c r="K370" s="45" t="s">
        <v>116</v>
      </c>
      <c r="L370" s="43">
        <v>2</v>
      </c>
      <c r="M370" s="43">
        <v>3.33</v>
      </c>
    </row>
    <row r="371" spans="1:19" ht="14.1" customHeight="1" x14ac:dyDescent="0.2">
      <c r="A371" s="41" t="s">
        <v>912</v>
      </c>
      <c r="B371" s="42" t="s">
        <v>913</v>
      </c>
      <c r="C371" s="42" t="s">
        <v>914</v>
      </c>
      <c r="D371" s="42"/>
      <c r="E371" s="42"/>
      <c r="F371" s="42"/>
      <c r="G371" s="42"/>
      <c r="H371" s="42" t="s">
        <v>48</v>
      </c>
      <c r="I371" s="43">
        <v>2.9</v>
      </c>
      <c r="J371" s="43">
        <v>3.33</v>
      </c>
      <c r="K371" s="45" t="s">
        <v>116</v>
      </c>
      <c r="L371" s="43">
        <v>1</v>
      </c>
      <c r="M371" s="43">
        <v>3.33</v>
      </c>
      <c r="N371" s="45" t="s">
        <v>528</v>
      </c>
      <c r="O371" s="43">
        <v>0.75</v>
      </c>
      <c r="P371" s="43">
        <v>3.33</v>
      </c>
    </row>
    <row r="372" spans="1:19" ht="14.1" customHeight="1" x14ac:dyDescent="0.2">
      <c r="A372" s="41" t="s">
        <v>915</v>
      </c>
      <c r="B372" s="42" t="s">
        <v>916</v>
      </c>
      <c r="C372" s="42" t="s">
        <v>914</v>
      </c>
      <c r="D372" s="42"/>
      <c r="E372" s="42"/>
      <c r="F372" s="42"/>
      <c r="G372" s="42"/>
      <c r="H372" s="42" t="s">
        <v>48</v>
      </c>
      <c r="I372" s="43">
        <v>2.9</v>
      </c>
      <c r="J372" s="43">
        <v>3.33</v>
      </c>
      <c r="K372" s="45" t="s">
        <v>116</v>
      </c>
      <c r="L372" s="43">
        <v>1</v>
      </c>
      <c r="M372" s="43">
        <v>3.33</v>
      </c>
      <c r="N372" s="45" t="s">
        <v>528</v>
      </c>
      <c r="O372" s="43">
        <v>0.75</v>
      </c>
      <c r="P372" s="43">
        <v>3.33</v>
      </c>
    </row>
    <row r="373" spans="1:19" ht="14.1" customHeight="1" x14ac:dyDescent="0.2">
      <c r="A373" s="41" t="s">
        <v>917</v>
      </c>
      <c r="B373" s="42" t="s">
        <v>918</v>
      </c>
      <c r="C373" s="42" t="s">
        <v>914</v>
      </c>
      <c r="D373" s="42"/>
      <c r="E373" s="42"/>
      <c r="F373" s="42"/>
      <c r="G373" s="42"/>
      <c r="H373" s="42" t="s">
        <v>48</v>
      </c>
      <c r="I373" s="43">
        <v>2.9</v>
      </c>
      <c r="J373" s="43">
        <v>3.33</v>
      </c>
      <c r="K373" s="45" t="s">
        <v>116</v>
      </c>
      <c r="L373" s="43">
        <v>1</v>
      </c>
      <c r="M373" s="43">
        <v>3.33</v>
      </c>
      <c r="N373" s="45" t="s">
        <v>528</v>
      </c>
      <c r="O373" s="43">
        <v>0.75</v>
      </c>
      <c r="P373" s="43">
        <v>3.33</v>
      </c>
    </row>
    <row r="374" spans="1:19" ht="14.1" customHeight="1" x14ac:dyDescent="0.2">
      <c r="A374" s="41" t="s">
        <v>919</v>
      </c>
      <c r="B374" s="42" t="s">
        <v>920</v>
      </c>
      <c r="C374" s="42" t="s">
        <v>914</v>
      </c>
      <c r="D374" s="42" t="s">
        <v>207</v>
      </c>
      <c r="E374" s="42"/>
      <c r="F374" s="42"/>
      <c r="G374" s="42"/>
      <c r="H374" s="42" t="s">
        <v>48</v>
      </c>
      <c r="I374" s="43">
        <v>2.9</v>
      </c>
      <c r="J374" s="43">
        <v>3.33</v>
      </c>
      <c r="K374" s="45" t="s">
        <v>116</v>
      </c>
      <c r="L374" s="43">
        <v>1</v>
      </c>
      <c r="M374" s="43">
        <v>3.33</v>
      </c>
      <c r="N374" s="42" t="s">
        <v>51</v>
      </c>
      <c r="O374" s="43">
        <v>3.3</v>
      </c>
      <c r="P374" s="43">
        <v>1.33</v>
      </c>
      <c r="Q374" s="45" t="s">
        <v>528</v>
      </c>
      <c r="R374" s="43">
        <v>0.75</v>
      </c>
      <c r="S374" s="43">
        <v>3.33</v>
      </c>
    </row>
    <row r="375" spans="1:19" ht="14.1" customHeight="1" x14ac:dyDescent="0.2">
      <c r="A375" s="41" t="s">
        <v>921</v>
      </c>
      <c r="B375" s="42" t="s">
        <v>922</v>
      </c>
      <c r="C375" s="42" t="s">
        <v>914</v>
      </c>
      <c r="D375" s="42"/>
      <c r="E375" s="42"/>
      <c r="F375" s="42"/>
      <c r="G375" s="42"/>
      <c r="H375" s="42" t="s">
        <v>48</v>
      </c>
      <c r="I375" s="43">
        <v>2.9</v>
      </c>
      <c r="J375" s="43">
        <v>3.33</v>
      </c>
      <c r="K375" s="45" t="s">
        <v>116</v>
      </c>
      <c r="L375" s="43">
        <v>1</v>
      </c>
      <c r="M375" s="43">
        <v>3.33</v>
      </c>
      <c r="N375" s="42" t="s">
        <v>51</v>
      </c>
      <c r="O375" s="43">
        <v>4</v>
      </c>
      <c r="P375" s="43">
        <v>3.33</v>
      </c>
      <c r="Q375" s="45" t="s">
        <v>528</v>
      </c>
      <c r="R375" s="43">
        <v>0.75</v>
      </c>
      <c r="S375" s="43">
        <v>3.33</v>
      </c>
    </row>
    <row r="376" spans="1:19" ht="14.1" customHeight="1" x14ac:dyDescent="0.2">
      <c r="A376" s="41" t="s">
        <v>923</v>
      </c>
      <c r="B376" s="42" t="s">
        <v>924</v>
      </c>
      <c r="C376" s="42" t="s">
        <v>914</v>
      </c>
      <c r="D376" s="42"/>
      <c r="E376" s="42"/>
      <c r="F376" s="42"/>
      <c r="G376" s="42"/>
      <c r="H376" s="42" t="s">
        <v>48</v>
      </c>
      <c r="I376" s="43">
        <v>2.9</v>
      </c>
      <c r="J376" s="43">
        <v>3.33</v>
      </c>
      <c r="K376" s="45" t="s">
        <v>116</v>
      </c>
      <c r="L376" s="43">
        <v>1</v>
      </c>
      <c r="M376" s="43">
        <v>3.33</v>
      </c>
      <c r="N376" s="42" t="s">
        <v>51</v>
      </c>
      <c r="O376" s="43">
        <v>4</v>
      </c>
      <c r="P376" s="43">
        <v>3.33</v>
      </c>
      <c r="Q376" s="45" t="s">
        <v>528</v>
      </c>
      <c r="R376" s="43">
        <v>0.75</v>
      </c>
      <c r="S376" s="43">
        <v>3.33</v>
      </c>
    </row>
    <row r="377" spans="1:19" ht="14.1" customHeight="1" x14ac:dyDescent="0.2">
      <c r="A377" s="41" t="s">
        <v>925</v>
      </c>
      <c r="B377" s="42" t="s">
        <v>926</v>
      </c>
      <c r="C377" s="42" t="s">
        <v>914</v>
      </c>
      <c r="D377" s="42"/>
      <c r="E377" s="42"/>
      <c r="F377" s="42"/>
      <c r="G377" s="42"/>
      <c r="H377" s="42" t="s">
        <v>48</v>
      </c>
      <c r="I377" s="43">
        <v>2.9</v>
      </c>
      <c r="J377" s="43">
        <v>3.33</v>
      </c>
      <c r="K377" s="45" t="s">
        <v>116</v>
      </c>
      <c r="L377" s="43">
        <v>1</v>
      </c>
      <c r="M377" s="43">
        <v>3.33</v>
      </c>
      <c r="N377" s="42" t="s">
        <v>51</v>
      </c>
      <c r="O377" s="43">
        <v>4</v>
      </c>
      <c r="P377" s="43">
        <v>3.33</v>
      </c>
      <c r="Q377" s="45" t="s">
        <v>528</v>
      </c>
      <c r="R377" s="43">
        <v>0.75</v>
      </c>
      <c r="S377" s="43">
        <v>3.33</v>
      </c>
    </row>
    <row r="378" spans="1:19" ht="14.1" customHeight="1" x14ac:dyDescent="0.2">
      <c r="A378" s="41" t="s">
        <v>927</v>
      </c>
      <c r="B378" s="42" t="s">
        <v>928</v>
      </c>
      <c r="C378" s="42" t="s">
        <v>914</v>
      </c>
      <c r="D378" s="42"/>
      <c r="E378" s="42"/>
      <c r="F378" s="42"/>
      <c r="G378" s="42"/>
      <c r="H378" s="42" t="s">
        <v>48</v>
      </c>
      <c r="I378" s="43">
        <v>2.9</v>
      </c>
      <c r="J378" s="43">
        <v>3.33</v>
      </c>
      <c r="K378" s="45" t="s">
        <v>116</v>
      </c>
      <c r="L378" s="43">
        <v>1</v>
      </c>
      <c r="M378" s="43">
        <v>3.33</v>
      </c>
      <c r="N378" s="45" t="s">
        <v>528</v>
      </c>
      <c r="O378" s="43">
        <v>0.75</v>
      </c>
      <c r="P378" s="43">
        <v>3.33</v>
      </c>
    </row>
    <row r="379" spans="1:19" ht="14.1" customHeight="1" x14ac:dyDescent="0.2">
      <c r="A379" s="41" t="s">
        <v>929</v>
      </c>
      <c r="B379" s="42" t="s">
        <v>930</v>
      </c>
      <c r="C379" s="42" t="s">
        <v>914</v>
      </c>
      <c r="D379" s="42"/>
      <c r="E379" s="42"/>
      <c r="F379" s="42"/>
      <c r="G379" s="42"/>
      <c r="H379" s="42" t="s">
        <v>48</v>
      </c>
      <c r="I379" s="43">
        <v>2.9</v>
      </c>
      <c r="J379" s="43">
        <v>3.33</v>
      </c>
      <c r="K379" s="45" t="s">
        <v>116</v>
      </c>
      <c r="L379" s="43">
        <v>1</v>
      </c>
      <c r="M379" s="43">
        <v>3.33</v>
      </c>
      <c r="N379" s="45" t="s">
        <v>528</v>
      </c>
      <c r="O379" s="43">
        <v>0.75</v>
      </c>
      <c r="P379" s="43">
        <v>3.33</v>
      </c>
    </row>
    <row r="380" spans="1:19" ht="14.1" customHeight="1" x14ac:dyDescent="0.2">
      <c r="A380" s="41" t="s">
        <v>931</v>
      </c>
      <c r="B380" s="42" t="s">
        <v>932</v>
      </c>
      <c r="C380" s="42" t="s">
        <v>914</v>
      </c>
      <c r="D380" s="42"/>
      <c r="E380" s="42"/>
      <c r="F380" s="42"/>
      <c r="G380" s="42"/>
      <c r="H380" s="42" t="s">
        <v>48</v>
      </c>
      <c r="I380" s="43">
        <v>2.9</v>
      </c>
      <c r="J380" s="43">
        <v>3.33</v>
      </c>
      <c r="K380" s="45" t="s">
        <v>116</v>
      </c>
      <c r="L380" s="43">
        <v>1</v>
      </c>
      <c r="M380" s="43">
        <v>3.33</v>
      </c>
      <c r="N380" s="45" t="s">
        <v>528</v>
      </c>
      <c r="O380" s="43">
        <v>0.75</v>
      </c>
      <c r="P380" s="43">
        <v>3.33</v>
      </c>
    </row>
    <row r="381" spans="1:19" ht="13.15" customHeight="1" x14ac:dyDescent="0.2">
      <c r="A381" s="41" t="s">
        <v>933</v>
      </c>
      <c r="B381" s="42" t="s">
        <v>233</v>
      </c>
      <c r="C381" s="42" t="s">
        <v>914</v>
      </c>
      <c r="D381" s="42"/>
      <c r="E381" s="42"/>
      <c r="F381" s="42"/>
      <c r="G381" s="42"/>
      <c r="H381" s="42" t="s">
        <v>48</v>
      </c>
      <c r="I381" s="43">
        <v>2.9</v>
      </c>
      <c r="J381" s="43">
        <v>3.33</v>
      </c>
      <c r="K381" s="45" t="s">
        <v>116</v>
      </c>
      <c r="L381" s="43">
        <v>1</v>
      </c>
      <c r="M381" s="43">
        <v>3.33</v>
      </c>
      <c r="N381" s="45" t="s">
        <v>528</v>
      </c>
      <c r="O381" s="43">
        <v>0.75</v>
      </c>
      <c r="P381" s="43">
        <v>3.33</v>
      </c>
    </row>
    <row r="382" spans="1:19" ht="14.1" customHeight="1" x14ac:dyDescent="0.2">
      <c r="A382" s="41" t="s">
        <v>934</v>
      </c>
      <c r="B382" s="42" t="s">
        <v>235</v>
      </c>
      <c r="C382" s="42" t="s">
        <v>914</v>
      </c>
      <c r="D382" s="42"/>
      <c r="E382" s="42"/>
      <c r="F382" s="42"/>
      <c r="G382" s="42"/>
      <c r="H382" s="42" t="s">
        <v>48</v>
      </c>
      <c r="I382" s="43">
        <v>2.9</v>
      </c>
      <c r="J382" s="43">
        <v>3.33</v>
      </c>
      <c r="K382" s="45" t="s">
        <v>116</v>
      </c>
      <c r="L382" s="43">
        <v>1</v>
      </c>
      <c r="M382" s="43">
        <v>3.33</v>
      </c>
      <c r="N382" s="45" t="s">
        <v>528</v>
      </c>
      <c r="O382" s="43">
        <v>0.75</v>
      </c>
      <c r="P382" s="43">
        <v>3.33</v>
      </c>
    </row>
    <row r="383" spans="1:19" ht="14.1" customHeight="1" x14ac:dyDescent="0.2">
      <c r="A383" s="41" t="s">
        <v>935</v>
      </c>
      <c r="B383" s="42" t="s">
        <v>936</v>
      </c>
      <c r="C383" s="42" t="s">
        <v>937</v>
      </c>
      <c r="D383" s="42"/>
      <c r="E383" s="42"/>
      <c r="F383" s="42"/>
      <c r="G383" s="42"/>
      <c r="H383" s="42" t="s">
        <v>48</v>
      </c>
      <c r="I383" s="43">
        <v>2.9</v>
      </c>
      <c r="J383" s="43">
        <v>3.33</v>
      </c>
      <c r="O383" s="43"/>
      <c r="P383" s="43"/>
    </row>
    <row r="384" spans="1:19" ht="14.1" customHeight="1" x14ac:dyDescent="0.2">
      <c r="A384" s="41" t="s">
        <v>938</v>
      </c>
      <c r="B384" s="42" t="s">
        <v>939</v>
      </c>
      <c r="C384" s="42" t="s">
        <v>937</v>
      </c>
      <c r="D384" s="42"/>
      <c r="E384" s="42"/>
      <c r="F384" s="42"/>
      <c r="G384" s="42"/>
      <c r="H384" s="42" t="s">
        <v>48</v>
      </c>
      <c r="I384" s="43">
        <v>2.9</v>
      </c>
      <c r="J384" s="43">
        <v>3.33</v>
      </c>
      <c r="O384" s="43"/>
      <c r="P384" s="43"/>
    </row>
    <row r="385" spans="1:16" ht="14.1" customHeight="1" x14ac:dyDescent="0.2">
      <c r="A385" s="41" t="s">
        <v>940</v>
      </c>
      <c r="B385" s="42" t="s">
        <v>941</v>
      </c>
      <c r="C385" s="42" t="s">
        <v>937</v>
      </c>
      <c r="D385" s="42"/>
      <c r="E385" s="42"/>
      <c r="F385" s="42"/>
      <c r="G385" s="42"/>
      <c r="H385" s="42" t="s">
        <v>48</v>
      </c>
      <c r="I385" s="43">
        <v>2.9</v>
      </c>
      <c r="J385" s="43">
        <v>3.33</v>
      </c>
      <c r="O385" s="43"/>
      <c r="P385" s="43"/>
    </row>
    <row r="386" spans="1:16" ht="14.1" customHeight="1" x14ac:dyDescent="0.2">
      <c r="A386" s="41" t="s">
        <v>942</v>
      </c>
      <c r="B386" s="42" t="s">
        <v>943</v>
      </c>
      <c r="C386" s="42" t="s">
        <v>937</v>
      </c>
      <c r="D386" s="42"/>
      <c r="E386" s="42"/>
      <c r="F386" s="42"/>
      <c r="G386" s="42"/>
      <c r="H386" s="42" t="s">
        <v>48</v>
      </c>
      <c r="I386" s="43">
        <v>2.9</v>
      </c>
      <c r="J386" s="43">
        <v>3.33</v>
      </c>
      <c r="O386" s="43"/>
      <c r="P386" s="43"/>
    </row>
    <row r="387" spans="1:16" ht="14.1" customHeight="1" x14ac:dyDescent="0.2">
      <c r="A387" s="41" t="s">
        <v>944</v>
      </c>
      <c r="B387" s="42" t="s">
        <v>945</v>
      </c>
      <c r="C387" s="42" t="s">
        <v>937</v>
      </c>
      <c r="D387" s="42"/>
      <c r="E387" s="42"/>
      <c r="F387" s="42"/>
      <c r="G387" s="42"/>
      <c r="H387" s="42" t="s">
        <v>48</v>
      </c>
      <c r="I387" s="43">
        <v>2.9</v>
      </c>
      <c r="J387" s="43">
        <v>3.33</v>
      </c>
      <c r="K387" s="42" t="s">
        <v>51</v>
      </c>
      <c r="L387" s="43">
        <v>2</v>
      </c>
      <c r="M387" s="43">
        <v>3.33</v>
      </c>
      <c r="O387" s="43"/>
      <c r="P387" s="43"/>
    </row>
    <row r="388" spans="1:16" ht="14.1" customHeight="1" x14ac:dyDescent="0.2">
      <c r="A388" s="41" t="s">
        <v>946</v>
      </c>
      <c r="B388" s="42" t="s">
        <v>947</v>
      </c>
      <c r="C388" s="42" t="s">
        <v>937</v>
      </c>
      <c r="D388" s="42"/>
      <c r="E388" s="42"/>
      <c r="F388" s="42"/>
      <c r="G388" s="42"/>
      <c r="H388" s="42" t="s">
        <v>48</v>
      </c>
      <c r="I388" s="43">
        <v>2.9</v>
      </c>
      <c r="J388" s="43">
        <v>3.33</v>
      </c>
      <c r="O388" s="43"/>
      <c r="P388" s="43"/>
    </row>
    <row r="389" spans="1:16" ht="14.1" customHeight="1" x14ac:dyDescent="0.2">
      <c r="A389" s="41" t="s">
        <v>948</v>
      </c>
      <c r="B389" s="42" t="s">
        <v>949</v>
      </c>
      <c r="C389" s="42" t="s">
        <v>937</v>
      </c>
      <c r="D389" s="42"/>
      <c r="E389" s="42"/>
      <c r="F389" s="42"/>
      <c r="G389" s="42"/>
      <c r="H389" s="42" t="s">
        <v>48</v>
      </c>
      <c r="I389" s="43">
        <v>2.9</v>
      </c>
      <c r="J389" s="43">
        <v>3.33</v>
      </c>
      <c r="O389" s="43"/>
      <c r="P389" s="43"/>
    </row>
    <row r="390" spans="1:16" ht="14.1" customHeight="1" x14ac:dyDescent="0.2">
      <c r="A390" s="41" t="s">
        <v>950</v>
      </c>
      <c r="B390" s="42" t="s">
        <v>951</v>
      </c>
      <c r="C390" s="42" t="s">
        <v>937</v>
      </c>
      <c r="D390" s="42"/>
      <c r="E390" s="42"/>
      <c r="F390" s="42"/>
      <c r="G390" s="42"/>
      <c r="H390" s="42" t="s">
        <v>48</v>
      </c>
      <c r="I390" s="43">
        <v>2.9</v>
      </c>
      <c r="J390" s="43">
        <v>3.33</v>
      </c>
      <c r="O390" s="43"/>
      <c r="P390" s="43"/>
    </row>
    <row r="391" spans="1:16" ht="14.1" customHeight="1" x14ac:dyDescent="0.2">
      <c r="A391" s="41" t="s">
        <v>952</v>
      </c>
      <c r="B391" s="42" t="s">
        <v>953</v>
      </c>
      <c r="C391" s="42" t="s">
        <v>937</v>
      </c>
      <c r="D391" s="42"/>
      <c r="E391" s="42"/>
      <c r="F391" s="42"/>
      <c r="G391" s="42"/>
      <c r="H391" s="42" t="s">
        <v>48</v>
      </c>
      <c r="I391" s="43">
        <v>2.9</v>
      </c>
      <c r="J391" s="43">
        <v>3.33</v>
      </c>
      <c r="O391" s="43"/>
      <c r="P391" s="43"/>
    </row>
    <row r="392" spans="1:16" ht="14.1" customHeight="1" x14ac:dyDescent="0.2">
      <c r="A392" s="41" t="s">
        <v>954</v>
      </c>
      <c r="B392" s="42" t="s">
        <v>955</v>
      </c>
      <c r="C392" s="42" t="s">
        <v>937</v>
      </c>
      <c r="D392" s="42"/>
      <c r="E392" s="42"/>
      <c r="F392" s="42"/>
      <c r="G392" s="42"/>
      <c r="H392" s="42" t="s">
        <v>48</v>
      </c>
      <c r="I392" s="43">
        <v>2.9</v>
      </c>
      <c r="J392" s="43">
        <v>3.33</v>
      </c>
      <c r="K392" s="42" t="s">
        <v>51</v>
      </c>
      <c r="L392" s="43">
        <v>3</v>
      </c>
      <c r="M392" s="43">
        <v>3.33</v>
      </c>
      <c r="O392" s="43"/>
      <c r="P392" s="43"/>
    </row>
    <row r="393" spans="1:16" ht="14.1" customHeight="1" x14ac:dyDescent="0.2">
      <c r="A393" s="41" t="s">
        <v>956</v>
      </c>
      <c r="B393" s="42" t="s">
        <v>957</v>
      </c>
      <c r="C393" s="42" t="s">
        <v>937</v>
      </c>
      <c r="D393" s="42"/>
      <c r="E393" s="42"/>
      <c r="F393" s="42"/>
      <c r="G393" s="42"/>
      <c r="H393" s="42" t="s">
        <v>48</v>
      </c>
      <c r="I393" s="43">
        <v>2.9</v>
      </c>
      <c r="J393" s="43">
        <v>3.33</v>
      </c>
      <c r="O393" s="43"/>
      <c r="P393" s="43"/>
    </row>
    <row r="394" spans="1:16" ht="14.1" customHeight="1" x14ac:dyDescent="0.2">
      <c r="A394" s="41" t="s">
        <v>958</v>
      </c>
      <c r="B394" s="42" t="s">
        <v>233</v>
      </c>
      <c r="C394" s="42" t="s">
        <v>937</v>
      </c>
      <c r="D394" s="42"/>
      <c r="E394" s="42"/>
      <c r="F394" s="42"/>
      <c r="G394" s="42"/>
      <c r="H394" s="42" t="s">
        <v>48</v>
      </c>
      <c r="I394" s="43">
        <v>2.9</v>
      </c>
      <c r="J394" s="43">
        <v>3.33</v>
      </c>
      <c r="O394" s="43"/>
      <c r="P394" s="43"/>
    </row>
    <row r="395" spans="1:16" ht="14.1" customHeight="1" x14ac:dyDescent="0.2">
      <c r="A395" s="41" t="s">
        <v>959</v>
      </c>
      <c r="B395" s="42" t="s">
        <v>235</v>
      </c>
      <c r="C395" s="42" t="s">
        <v>937</v>
      </c>
      <c r="D395" s="42"/>
      <c r="E395" s="42"/>
      <c r="F395" s="42"/>
      <c r="G395" s="42"/>
      <c r="H395" s="42" t="s">
        <v>48</v>
      </c>
      <c r="I395" s="43">
        <v>2.9</v>
      </c>
      <c r="J395" s="43">
        <v>3.33</v>
      </c>
      <c r="O395" s="43"/>
      <c r="P395" s="43"/>
    </row>
    <row r="396" spans="1:16" ht="14.1" customHeight="1" x14ac:dyDescent="0.2">
      <c r="A396" s="41" t="s">
        <v>960</v>
      </c>
      <c r="B396" s="42" t="s">
        <v>961</v>
      </c>
      <c r="C396" s="42" t="s">
        <v>962</v>
      </c>
      <c r="D396" s="42"/>
      <c r="E396" s="42"/>
      <c r="F396" s="42"/>
      <c r="G396" s="42"/>
      <c r="H396" s="42" t="s">
        <v>48</v>
      </c>
      <c r="I396" s="43">
        <v>2.9</v>
      </c>
      <c r="J396" s="43">
        <v>3.33</v>
      </c>
      <c r="K396" s="45" t="s">
        <v>116</v>
      </c>
      <c r="L396" s="43">
        <v>2.6</v>
      </c>
      <c r="M396" s="43">
        <v>3.33</v>
      </c>
      <c r="N396" s="42" t="s">
        <v>51</v>
      </c>
      <c r="O396" s="43">
        <v>2</v>
      </c>
      <c r="P396" s="43">
        <v>3.33</v>
      </c>
    </row>
    <row r="397" spans="1:16" ht="14.1" customHeight="1" x14ac:dyDescent="0.2">
      <c r="A397" s="41" t="s">
        <v>963</v>
      </c>
      <c r="B397" s="42" t="s">
        <v>964</v>
      </c>
      <c r="C397" s="42" t="s">
        <v>962</v>
      </c>
      <c r="D397" s="42"/>
      <c r="E397" s="42"/>
      <c r="F397" s="42"/>
      <c r="G397" s="42"/>
      <c r="H397" s="42" t="s">
        <v>48</v>
      </c>
      <c r="I397" s="43">
        <v>2.9</v>
      </c>
      <c r="J397" s="43">
        <v>3.33</v>
      </c>
      <c r="K397" s="45" t="s">
        <v>116</v>
      </c>
      <c r="L397" s="43">
        <v>2.6</v>
      </c>
      <c r="M397" s="43">
        <v>3.33</v>
      </c>
    </row>
    <row r="398" spans="1:16" ht="14.1" customHeight="1" x14ac:dyDescent="0.2">
      <c r="A398" s="41" t="s">
        <v>965</v>
      </c>
      <c r="B398" s="42" t="s">
        <v>966</v>
      </c>
      <c r="C398" s="42" t="s">
        <v>962</v>
      </c>
      <c r="D398" s="42" t="s">
        <v>284</v>
      </c>
      <c r="E398" s="42"/>
      <c r="F398" s="42"/>
      <c r="G398" s="42"/>
      <c r="H398" s="42" t="s">
        <v>48</v>
      </c>
      <c r="I398" s="43">
        <v>2.9</v>
      </c>
      <c r="J398" s="43">
        <v>3.33</v>
      </c>
      <c r="K398" s="45" t="s">
        <v>116</v>
      </c>
      <c r="L398" s="43">
        <v>2.6</v>
      </c>
      <c r="M398" s="43">
        <v>3.33</v>
      </c>
      <c r="N398" s="42" t="s">
        <v>51</v>
      </c>
      <c r="O398" s="43">
        <v>2</v>
      </c>
      <c r="P398" s="43">
        <v>3.33</v>
      </c>
    </row>
    <row r="399" spans="1:16" ht="14.1" customHeight="1" x14ac:dyDescent="0.2">
      <c r="A399" s="41" t="s">
        <v>967</v>
      </c>
      <c r="B399" s="42" t="s">
        <v>968</v>
      </c>
      <c r="C399" s="42" t="s">
        <v>962</v>
      </c>
      <c r="D399" s="42"/>
      <c r="E399" s="42" t="s">
        <v>316</v>
      </c>
      <c r="F399" s="42"/>
      <c r="G399" s="42"/>
      <c r="H399" s="42" t="s">
        <v>48</v>
      </c>
      <c r="I399" s="43">
        <v>2.9</v>
      </c>
      <c r="J399" s="43">
        <v>3.33</v>
      </c>
      <c r="K399" s="45" t="s">
        <v>116</v>
      </c>
      <c r="L399" s="43">
        <v>2.6</v>
      </c>
      <c r="M399" s="43">
        <v>3.33</v>
      </c>
      <c r="N399" s="42" t="s">
        <v>51</v>
      </c>
      <c r="O399" s="43">
        <v>2</v>
      </c>
      <c r="P399" s="43">
        <v>3.33</v>
      </c>
    </row>
    <row r="400" spans="1:16" ht="14.1" customHeight="1" x14ac:dyDescent="0.2">
      <c r="A400" s="41" t="s">
        <v>969</v>
      </c>
      <c r="B400" s="42" t="s">
        <v>970</v>
      </c>
      <c r="C400" s="42" t="s">
        <v>962</v>
      </c>
      <c r="D400" s="42"/>
      <c r="E400" s="42" t="s">
        <v>316</v>
      </c>
      <c r="F400" s="42"/>
      <c r="G400" s="42"/>
      <c r="H400" s="42" t="s">
        <v>48</v>
      </c>
      <c r="I400" s="43">
        <v>2.9</v>
      </c>
      <c r="J400" s="43">
        <v>3.33</v>
      </c>
      <c r="K400" s="45" t="s">
        <v>116</v>
      </c>
      <c r="L400" s="43">
        <v>2.6</v>
      </c>
      <c r="M400" s="43">
        <v>3.33</v>
      </c>
      <c r="N400" s="42" t="s">
        <v>51</v>
      </c>
      <c r="O400" s="43">
        <v>2</v>
      </c>
      <c r="P400" s="43">
        <v>3.33</v>
      </c>
    </row>
    <row r="401" spans="1:19" ht="14.1" customHeight="1" x14ac:dyDescent="0.2">
      <c r="A401" s="41" t="s">
        <v>971</v>
      </c>
      <c r="B401" s="42" t="s">
        <v>233</v>
      </c>
      <c r="C401" s="42" t="s">
        <v>962</v>
      </c>
      <c r="D401" s="42"/>
      <c r="E401" s="42"/>
      <c r="F401" s="42"/>
      <c r="G401" s="42"/>
      <c r="H401" s="42" t="s">
        <v>48</v>
      </c>
      <c r="I401" s="43">
        <v>2.9</v>
      </c>
      <c r="J401" s="43">
        <v>3.33</v>
      </c>
      <c r="K401" s="45" t="s">
        <v>116</v>
      </c>
      <c r="L401" s="43">
        <v>2.6</v>
      </c>
      <c r="M401" s="43">
        <v>3.33</v>
      </c>
    </row>
    <row r="402" spans="1:19" ht="14.1" customHeight="1" x14ac:dyDescent="0.2">
      <c r="A402" s="41" t="s">
        <v>972</v>
      </c>
      <c r="B402" s="42" t="s">
        <v>235</v>
      </c>
      <c r="C402" s="42" t="s">
        <v>962</v>
      </c>
      <c r="D402" s="42"/>
      <c r="E402" s="42"/>
      <c r="F402" s="42"/>
      <c r="G402" s="42"/>
      <c r="H402" s="42" t="s">
        <v>48</v>
      </c>
      <c r="I402" s="43">
        <v>2.9</v>
      </c>
      <c r="J402" s="43">
        <v>3.33</v>
      </c>
      <c r="K402" s="45" t="s">
        <v>116</v>
      </c>
      <c r="L402" s="43">
        <v>2.6</v>
      </c>
      <c r="M402" s="43">
        <v>3.33</v>
      </c>
    </row>
    <row r="403" spans="1:19" ht="14.1" customHeight="1" x14ac:dyDescent="0.2">
      <c r="A403" s="41" t="s">
        <v>973</v>
      </c>
      <c r="B403" s="42" t="s">
        <v>974</v>
      </c>
      <c r="C403" s="42" t="s">
        <v>975</v>
      </c>
      <c r="D403" s="42"/>
      <c r="E403" s="42"/>
      <c r="F403" s="46" t="s">
        <v>212</v>
      </c>
      <c r="G403" s="42"/>
      <c r="H403" s="42" t="s">
        <v>48</v>
      </c>
      <c r="I403" s="43">
        <v>2.9</v>
      </c>
      <c r="J403" s="43">
        <v>3.33</v>
      </c>
      <c r="K403" s="45" t="s">
        <v>116</v>
      </c>
      <c r="L403" s="43">
        <v>1</v>
      </c>
      <c r="M403" s="43">
        <v>3.33</v>
      </c>
    </row>
    <row r="404" spans="1:19" ht="14.1" customHeight="1" x14ac:dyDescent="0.2">
      <c r="A404" s="41" t="s">
        <v>976</v>
      </c>
      <c r="B404" s="42" t="s">
        <v>977</v>
      </c>
      <c r="C404" s="42" t="s">
        <v>975</v>
      </c>
      <c r="D404" s="42" t="s">
        <v>207</v>
      </c>
      <c r="E404" s="42"/>
      <c r="F404" s="46" t="s">
        <v>212</v>
      </c>
      <c r="G404" s="42"/>
      <c r="H404" s="42" t="s">
        <v>48</v>
      </c>
      <c r="I404" s="43">
        <v>2.9</v>
      </c>
      <c r="J404" s="43">
        <v>3.33</v>
      </c>
      <c r="K404" s="45" t="s">
        <v>116</v>
      </c>
      <c r="L404" s="43">
        <v>1</v>
      </c>
      <c r="M404" s="43">
        <v>3.33</v>
      </c>
      <c r="N404" s="42" t="s">
        <v>51</v>
      </c>
      <c r="O404" s="43">
        <v>3.5</v>
      </c>
      <c r="P404" s="43">
        <v>3.33</v>
      </c>
      <c r="Q404" s="45" t="s">
        <v>53</v>
      </c>
      <c r="R404" s="43">
        <v>1</v>
      </c>
      <c r="S404" s="43">
        <v>0</v>
      </c>
    </row>
    <row r="405" spans="1:19" ht="14.1" customHeight="1" x14ac:dyDescent="0.2">
      <c r="A405" s="41" t="s">
        <v>978</v>
      </c>
      <c r="B405" s="42" t="s">
        <v>979</v>
      </c>
      <c r="C405" s="42" t="s">
        <v>975</v>
      </c>
      <c r="D405" s="42" t="s">
        <v>207</v>
      </c>
      <c r="E405" s="42"/>
      <c r="F405" s="46" t="s">
        <v>212</v>
      </c>
      <c r="G405" s="42"/>
      <c r="H405" s="42" t="s">
        <v>48</v>
      </c>
      <c r="I405" s="43">
        <v>2.9</v>
      </c>
      <c r="J405" s="43">
        <v>3.33</v>
      </c>
      <c r="K405" s="45" t="s">
        <v>116</v>
      </c>
      <c r="L405" s="43">
        <v>1</v>
      </c>
      <c r="M405" s="43">
        <v>3.33</v>
      </c>
      <c r="N405" s="42" t="s">
        <v>51</v>
      </c>
      <c r="O405" s="43">
        <v>3.7</v>
      </c>
      <c r="P405" s="43">
        <v>0</v>
      </c>
      <c r="Q405" s="45" t="s">
        <v>53</v>
      </c>
      <c r="R405" s="43">
        <v>1</v>
      </c>
      <c r="S405" s="43">
        <v>0</v>
      </c>
    </row>
    <row r="406" spans="1:19" ht="14.1" customHeight="1" x14ac:dyDescent="0.2">
      <c r="A406" s="41" t="s">
        <v>980</v>
      </c>
      <c r="B406" s="42" t="s">
        <v>981</v>
      </c>
      <c r="C406" s="42" t="s">
        <v>975</v>
      </c>
      <c r="D406" s="42" t="s">
        <v>284</v>
      </c>
      <c r="E406" s="42"/>
      <c r="F406" s="46" t="s">
        <v>212</v>
      </c>
      <c r="G406" s="42"/>
      <c r="H406" s="42" t="s">
        <v>48</v>
      </c>
      <c r="I406" s="43">
        <v>2.9</v>
      </c>
      <c r="J406" s="43">
        <v>3.33</v>
      </c>
      <c r="K406" s="45" t="s">
        <v>116</v>
      </c>
      <c r="L406" s="43">
        <v>1</v>
      </c>
      <c r="M406" s="43">
        <v>3.33</v>
      </c>
      <c r="N406" s="42" t="s">
        <v>51</v>
      </c>
      <c r="O406" s="43">
        <v>3.75</v>
      </c>
      <c r="P406" s="43">
        <v>0</v>
      </c>
    </row>
    <row r="407" spans="1:19" ht="14.1" customHeight="1" x14ac:dyDescent="0.2">
      <c r="A407" s="41" t="s">
        <v>982</v>
      </c>
      <c r="B407" s="42" t="s">
        <v>983</v>
      </c>
      <c r="C407" s="42" t="s">
        <v>975</v>
      </c>
      <c r="D407" s="42" t="s">
        <v>284</v>
      </c>
      <c r="E407" s="42"/>
      <c r="F407" s="46" t="s">
        <v>212</v>
      </c>
      <c r="G407" s="42"/>
      <c r="H407" s="42" t="s">
        <v>48</v>
      </c>
      <c r="I407" s="43">
        <v>2.9</v>
      </c>
      <c r="J407" s="43">
        <v>3.33</v>
      </c>
      <c r="K407" s="45" t="s">
        <v>116</v>
      </c>
      <c r="L407" s="43">
        <v>1</v>
      </c>
      <c r="M407" s="43">
        <v>3.33</v>
      </c>
      <c r="N407" s="42" t="s">
        <v>51</v>
      </c>
      <c r="O407" s="43">
        <v>3.5</v>
      </c>
      <c r="P407" s="43">
        <v>3.33</v>
      </c>
      <c r="Q407" s="45" t="s">
        <v>53</v>
      </c>
      <c r="R407" s="43">
        <v>0.8</v>
      </c>
      <c r="S407" s="43">
        <v>0</v>
      </c>
    </row>
    <row r="408" spans="1:19" ht="14.1" customHeight="1" x14ac:dyDescent="0.2">
      <c r="A408" s="41" t="s">
        <v>984</v>
      </c>
      <c r="B408" s="42" t="s">
        <v>985</v>
      </c>
      <c r="C408" s="42" t="s">
        <v>975</v>
      </c>
      <c r="D408" s="42" t="s">
        <v>207</v>
      </c>
      <c r="E408" s="42"/>
      <c r="F408" s="46" t="s">
        <v>212</v>
      </c>
      <c r="G408" s="42"/>
      <c r="H408" s="42" t="s">
        <v>48</v>
      </c>
      <c r="I408" s="43">
        <v>2.9</v>
      </c>
      <c r="J408" s="43">
        <v>3.33</v>
      </c>
      <c r="K408" s="45" t="s">
        <v>116</v>
      </c>
      <c r="L408" s="43">
        <v>1</v>
      </c>
      <c r="M408" s="43">
        <v>3.33</v>
      </c>
      <c r="N408" s="42" t="s">
        <v>51</v>
      </c>
      <c r="O408" s="43">
        <v>4.25</v>
      </c>
      <c r="P408" s="43">
        <v>0</v>
      </c>
    </row>
    <row r="409" spans="1:19" ht="14.1" customHeight="1" x14ac:dyDescent="0.2">
      <c r="A409" s="41" t="s">
        <v>986</v>
      </c>
      <c r="B409" s="42" t="s">
        <v>987</v>
      </c>
      <c r="C409" s="42" t="s">
        <v>975</v>
      </c>
      <c r="D409" s="42" t="s">
        <v>284</v>
      </c>
      <c r="E409" s="42"/>
      <c r="F409" s="46" t="s">
        <v>212</v>
      </c>
      <c r="G409" s="42"/>
      <c r="H409" s="42" t="s">
        <v>48</v>
      </c>
      <c r="I409" s="43">
        <v>2.9</v>
      </c>
      <c r="J409" s="43">
        <v>3.33</v>
      </c>
      <c r="K409" s="45" t="s">
        <v>116</v>
      </c>
      <c r="L409" s="43">
        <v>1</v>
      </c>
      <c r="M409" s="43">
        <v>3.33</v>
      </c>
      <c r="N409" s="42" t="s">
        <v>51</v>
      </c>
      <c r="O409" s="43">
        <v>3</v>
      </c>
      <c r="P409" s="43">
        <v>3.33</v>
      </c>
    </row>
    <row r="410" spans="1:19" ht="14.1" customHeight="1" x14ac:dyDescent="0.2">
      <c r="A410" s="41" t="s">
        <v>988</v>
      </c>
      <c r="B410" s="42" t="s">
        <v>233</v>
      </c>
      <c r="C410" s="42" t="s">
        <v>975</v>
      </c>
      <c r="D410" s="42"/>
      <c r="E410" s="42"/>
      <c r="F410" s="46" t="s">
        <v>212</v>
      </c>
      <c r="G410" s="42"/>
      <c r="H410" s="42" t="s">
        <v>48</v>
      </c>
      <c r="I410" s="43">
        <v>2.9</v>
      </c>
      <c r="J410" s="43">
        <v>3.33</v>
      </c>
      <c r="K410" s="45" t="s">
        <v>116</v>
      </c>
      <c r="L410" s="43">
        <v>1</v>
      </c>
      <c r="M410" s="43">
        <v>3.33</v>
      </c>
    </row>
    <row r="411" spans="1:19" ht="14.1" customHeight="1" x14ac:dyDescent="0.2">
      <c r="A411" s="41" t="s">
        <v>989</v>
      </c>
      <c r="B411" s="42" t="s">
        <v>235</v>
      </c>
      <c r="C411" s="42" t="s">
        <v>975</v>
      </c>
      <c r="D411" s="42"/>
      <c r="E411" s="42"/>
      <c r="F411" s="46" t="s">
        <v>212</v>
      </c>
      <c r="G411" s="42"/>
      <c r="H411" s="42" t="s">
        <v>48</v>
      </c>
      <c r="I411" s="43">
        <v>2.9</v>
      </c>
      <c r="J411" s="43">
        <v>3.33</v>
      </c>
      <c r="K411" s="45" t="s">
        <v>116</v>
      </c>
      <c r="L411" s="43">
        <v>1</v>
      </c>
      <c r="M411" s="43">
        <v>3.33</v>
      </c>
    </row>
    <row r="412" spans="1:19" ht="14.1" customHeight="1" x14ac:dyDescent="0.2">
      <c r="A412" s="41" t="s">
        <v>990</v>
      </c>
      <c r="B412" s="42" t="s">
        <v>991</v>
      </c>
      <c r="C412" s="42" t="s">
        <v>992</v>
      </c>
      <c r="D412" s="42"/>
      <c r="E412" s="42"/>
      <c r="F412" s="42"/>
      <c r="G412" s="42"/>
      <c r="H412" s="42" t="s">
        <v>48</v>
      </c>
      <c r="I412" s="43">
        <v>2.9</v>
      </c>
      <c r="J412" s="43">
        <v>3.33</v>
      </c>
      <c r="K412" s="42" t="s">
        <v>51</v>
      </c>
      <c r="L412" s="43">
        <v>4</v>
      </c>
      <c r="M412" s="43">
        <v>3.33</v>
      </c>
      <c r="O412" s="43"/>
      <c r="P412" s="43"/>
    </row>
    <row r="413" spans="1:19" ht="14.1" customHeight="1" x14ac:dyDescent="0.2">
      <c r="A413" s="41" t="s">
        <v>993</v>
      </c>
      <c r="B413" s="42" t="s">
        <v>994</v>
      </c>
      <c r="C413" s="42" t="s">
        <v>992</v>
      </c>
      <c r="D413" s="42"/>
      <c r="E413" s="42"/>
      <c r="F413" s="42"/>
      <c r="G413" s="42"/>
      <c r="H413" s="42" t="s">
        <v>48</v>
      </c>
      <c r="I413" s="43">
        <v>2.9</v>
      </c>
      <c r="J413" s="43">
        <v>3.33</v>
      </c>
      <c r="O413" s="43"/>
      <c r="P413" s="43"/>
    </row>
    <row r="414" spans="1:19" ht="14.1" customHeight="1" x14ac:dyDescent="0.2">
      <c r="A414" s="41" t="s">
        <v>995</v>
      </c>
      <c r="B414" s="42" t="s">
        <v>996</v>
      </c>
      <c r="C414" s="42" t="s">
        <v>992</v>
      </c>
      <c r="D414" s="42"/>
      <c r="E414" s="42"/>
      <c r="F414" s="42"/>
      <c r="G414" s="42"/>
      <c r="H414" s="42" t="s">
        <v>48</v>
      </c>
      <c r="I414" s="43">
        <v>2.9</v>
      </c>
      <c r="J414" s="43">
        <v>3.33</v>
      </c>
      <c r="O414" s="43"/>
      <c r="P414" s="43"/>
    </row>
    <row r="415" spans="1:19" ht="14.1" customHeight="1" x14ac:dyDescent="0.2">
      <c r="A415" s="41" t="s">
        <v>997</v>
      </c>
      <c r="B415" s="42" t="s">
        <v>998</v>
      </c>
      <c r="C415" s="42" t="s">
        <v>992</v>
      </c>
      <c r="D415" s="42"/>
      <c r="E415" s="42"/>
      <c r="F415" s="42"/>
      <c r="G415" s="42"/>
      <c r="H415" s="42" t="s">
        <v>48</v>
      </c>
      <c r="I415" s="43">
        <v>2.9</v>
      </c>
      <c r="J415" s="43">
        <v>3.33</v>
      </c>
      <c r="K415" s="42" t="s">
        <v>51</v>
      </c>
      <c r="L415" s="43">
        <v>3</v>
      </c>
      <c r="M415" s="43">
        <v>3.33</v>
      </c>
      <c r="O415" s="43"/>
      <c r="P415" s="43"/>
    </row>
    <row r="416" spans="1:19" ht="14.1" customHeight="1" x14ac:dyDescent="0.2">
      <c r="A416" s="41" t="s">
        <v>999</v>
      </c>
      <c r="B416" s="42" t="s">
        <v>1000</v>
      </c>
      <c r="C416" s="42" t="s">
        <v>992</v>
      </c>
      <c r="D416" s="42"/>
      <c r="E416" s="42"/>
      <c r="F416" s="42"/>
      <c r="G416" s="42"/>
      <c r="H416" s="42" t="s">
        <v>48</v>
      </c>
      <c r="I416" s="43">
        <v>2.9</v>
      </c>
      <c r="J416" s="43">
        <v>3.33</v>
      </c>
      <c r="K416" s="42" t="s">
        <v>51</v>
      </c>
      <c r="L416" s="43">
        <v>1</v>
      </c>
      <c r="M416" s="43">
        <v>3.33</v>
      </c>
      <c r="O416" s="43"/>
      <c r="P416" s="43"/>
    </row>
    <row r="417" spans="1:16" ht="14.1" customHeight="1" x14ac:dyDescent="0.2">
      <c r="A417" s="41" t="s">
        <v>1001</v>
      </c>
      <c r="B417" s="42" t="s">
        <v>1002</v>
      </c>
      <c r="C417" s="42" t="s">
        <v>992</v>
      </c>
      <c r="D417" s="42"/>
      <c r="E417" s="42"/>
      <c r="F417" s="42"/>
      <c r="G417" s="42"/>
      <c r="H417" s="42" t="s">
        <v>48</v>
      </c>
      <c r="I417" s="43">
        <v>2.9</v>
      </c>
      <c r="J417" s="43">
        <v>3.33</v>
      </c>
      <c r="K417" s="42" t="s">
        <v>51</v>
      </c>
      <c r="L417" s="43">
        <v>1</v>
      </c>
      <c r="M417" s="43">
        <v>3.33</v>
      </c>
      <c r="O417" s="43"/>
      <c r="P417" s="43"/>
    </row>
    <row r="418" spans="1:16" ht="14.1" customHeight="1" x14ac:dyDescent="0.2">
      <c r="A418" s="41" t="s">
        <v>1003</v>
      </c>
      <c r="B418" s="42" t="s">
        <v>1004</v>
      </c>
      <c r="C418" s="42" t="s">
        <v>992</v>
      </c>
      <c r="D418" s="42"/>
      <c r="E418" s="42"/>
      <c r="F418" s="42"/>
      <c r="G418" s="42"/>
      <c r="H418" s="42" t="s">
        <v>48</v>
      </c>
      <c r="I418" s="43">
        <v>2.9</v>
      </c>
      <c r="J418" s="43">
        <v>3.33</v>
      </c>
      <c r="O418" s="43"/>
      <c r="P418" s="43"/>
    </row>
    <row r="419" spans="1:16" ht="14.1" customHeight="1" x14ac:dyDescent="0.2">
      <c r="A419" s="41" t="s">
        <v>1005</v>
      </c>
      <c r="B419" s="42" t="s">
        <v>1006</v>
      </c>
      <c r="C419" s="42" t="s">
        <v>992</v>
      </c>
      <c r="D419" s="42"/>
      <c r="E419" s="42"/>
      <c r="F419" s="42"/>
      <c r="G419" s="42"/>
      <c r="H419" s="42" t="s">
        <v>48</v>
      </c>
      <c r="I419" s="43">
        <v>2.9</v>
      </c>
      <c r="J419" s="43">
        <v>3.33</v>
      </c>
      <c r="O419" s="43"/>
      <c r="P419" s="43"/>
    </row>
    <row r="420" spans="1:16" ht="14.1" customHeight="1" x14ac:dyDescent="0.2">
      <c r="A420" s="41" t="s">
        <v>1007</v>
      </c>
      <c r="B420" s="42" t="s">
        <v>233</v>
      </c>
      <c r="C420" s="42" t="s">
        <v>992</v>
      </c>
      <c r="D420" s="42"/>
      <c r="E420" s="42"/>
      <c r="F420" s="42"/>
      <c r="G420" s="42"/>
      <c r="H420" s="42" t="s">
        <v>48</v>
      </c>
      <c r="I420" s="43">
        <v>2.9</v>
      </c>
      <c r="J420" s="43">
        <v>3.33</v>
      </c>
      <c r="O420" s="43"/>
      <c r="P420" s="43"/>
    </row>
    <row r="421" spans="1:16" ht="14.1" customHeight="1" x14ac:dyDescent="0.2">
      <c r="A421" s="41" t="s">
        <v>1008</v>
      </c>
      <c r="B421" s="42" t="s">
        <v>235</v>
      </c>
      <c r="C421" s="42" t="s">
        <v>992</v>
      </c>
      <c r="D421" s="42"/>
      <c r="E421" s="42"/>
      <c r="F421" s="42"/>
      <c r="G421" s="42"/>
      <c r="H421" s="42" t="s">
        <v>48</v>
      </c>
      <c r="I421" s="43">
        <v>2.9</v>
      </c>
      <c r="J421" s="43">
        <v>3.33</v>
      </c>
      <c r="O421" s="43"/>
      <c r="P421" s="43"/>
    </row>
    <row r="422" spans="1:16" ht="14.1" customHeight="1" x14ac:dyDescent="0.2">
      <c r="A422" s="41" t="s">
        <v>1009</v>
      </c>
      <c r="B422" s="42" t="s">
        <v>1010</v>
      </c>
      <c r="C422" s="42" t="s">
        <v>1011</v>
      </c>
      <c r="D422" s="42"/>
      <c r="E422" s="42"/>
      <c r="F422" s="42"/>
      <c r="G422" s="42"/>
      <c r="H422" s="42" t="s">
        <v>48</v>
      </c>
      <c r="I422" s="43">
        <v>2.9</v>
      </c>
      <c r="J422" s="43">
        <v>3.33</v>
      </c>
      <c r="O422" s="43"/>
      <c r="P422" s="43"/>
    </row>
    <row r="423" spans="1:16" ht="14.1" customHeight="1" x14ac:dyDescent="0.2">
      <c r="A423" s="41" t="s">
        <v>1012</v>
      </c>
      <c r="B423" s="42" t="s">
        <v>1013</v>
      </c>
      <c r="C423" s="42" t="s">
        <v>1011</v>
      </c>
      <c r="D423" s="42" t="s">
        <v>284</v>
      </c>
      <c r="E423" s="45" t="s">
        <v>566</v>
      </c>
      <c r="F423" s="42"/>
      <c r="G423" s="42"/>
      <c r="H423" s="42" t="s">
        <v>48</v>
      </c>
      <c r="I423" s="43">
        <v>2.9</v>
      </c>
      <c r="J423" s="43">
        <v>3.33</v>
      </c>
      <c r="K423" s="42" t="s">
        <v>51</v>
      </c>
      <c r="L423" s="43">
        <v>2</v>
      </c>
      <c r="M423" s="43">
        <v>3.33</v>
      </c>
      <c r="O423" s="43"/>
      <c r="P423" s="43"/>
    </row>
    <row r="424" spans="1:16" ht="14.1" customHeight="1" x14ac:dyDescent="0.2">
      <c r="A424" s="41" t="s">
        <v>1014</v>
      </c>
      <c r="B424" s="42" t="s">
        <v>1015</v>
      </c>
      <c r="C424" s="42" t="s">
        <v>1011</v>
      </c>
      <c r="D424" s="42"/>
      <c r="E424" s="46" t="s">
        <v>569</v>
      </c>
      <c r="F424" s="42"/>
      <c r="G424" s="42"/>
      <c r="H424" s="42" t="s">
        <v>48</v>
      </c>
      <c r="I424" s="43">
        <v>2.9</v>
      </c>
      <c r="J424" s="43">
        <v>3.33</v>
      </c>
      <c r="K424" s="42" t="s">
        <v>51</v>
      </c>
      <c r="L424" s="43">
        <v>2</v>
      </c>
      <c r="M424" s="43">
        <v>3.33</v>
      </c>
      <c r="O424" s="43"/>
      <c r="P424" s="43"/>
    </row>
    <row r="425" spans="1:16" ht="14.1" customHeight="1" x14ac:dyDescent="0.2">
      <c r="A425" s="41" t="s">
        <v>1016</v>
      </c>
      <c r="B425" s="42" t="s">
        <v>1017</v>
      </c>
      <c r="C425" s="42" t="s">
        <v>1011</v>
      </c>
      <c r="D425" s="42"/>
      <c r="E425" s="46" t="s">
        <v>1018</v>
      </c>
      <c r="F425" s="42"/>
      <c r="G425" s="42"/>
      <c r="H425" s="42" t="s">
        <v>48</v>
      </c>
      <c r="I425" s="43">
        <v>2.9</v>
      </c>
      <c r="J425" s="43">
        <v>3.33</v>
      </c>
      <c r="K425" s="42" t="s">
        <v>51</v>
      </c>
      <c r="L425" s="43">
        <v>2</v>
      </c>
      <c r="M425" s="43">
        <v>3.33</v>
      </c>
      <c r="O425" s="43"/>
      <c r="P425" s="43"/>
    </row>
    <row r="426" spans="1:16" ht="14.1" customHeight="1" x14ac:dyDescent="0.2">
      <c r="A426" s="41" t="s">
        <v>1019</v>
      </c>
      <c r="B426" s="42" t="s">
        <v>1020</v>
      </c>
      <c r="C426" s="42" t="s">
        <v>1011</v>
      </c>
      <c r="D426" s="42"/>
      <c r="E426" s="46" t="s">
        <v>1021</v>
      </c>
      <c r="F426" s="42"/>
      <c r="G426" s="42"/>
      <c r="H426" s="42" t="s">
        <v>48</v>
      </c>
      <c r="I426" s="43">
        <v>2.9</v>
      </c>
      <c r="J426" s="43">
        <v>3.33</v>
      </c>
      <c r="K426" s="42" t="s">
        <v>51</v>
      </c>
      <c r="L426" s="43">
        <v>2</v>
      </c>
      <c r="M426" s="43">
        <v>3.33</v>
      </c>
      <c r="O426" s="43"/>
      <c r="P426" s="43"/>
    </row>
    <row r="427" spans="1:16" ht="14.1" customHeight="1" x14ac:dyDescent="0.2">
      <c r="A427" s="41" t="s">
        <v>1022</v>
      </c>
      <c r="B427" s="42" t="s">
        <v>1023</v>
      </c>
      <c r="C427" s="42" t="s">
        <v>1011</v>
      </c>
      <c r="D427" s="42"/>
      <c r="E427" s="42"/>
      <c r="F427" s="42"/>
      <c r="G427" s="42"/>
      <c r="H427" s="42" t="s">
        <v>48</v>
      </c>
      <c r="I427" s="43">
        <v>2.9</v>
      </c>
      <c r="J427" s="43">
        <v>3.33</v>
      </c>
      <c r="O427" s="43"/>
      <c r="P427" s="43"/>
    </row>
    <row r="428" spans="1:16" ht="14.1" customHeight="1" x14ac:dyDescent="0.2">
      <c r="A428" s="41" t="s">
        <v>1024</v>
      </c>
      <c r="B428" s="42" t="s">
        <v>233</v>
      </c>
      <c r="C428" s="42" t="s">
        <v>1011</v>
      </c>
      <c r="D428" s="42"/>
      <c r="E428" s="42"/>
      <c r="F428" s="42"/>
      <c r="G428" s="42"/>
      <c r="H428" s="42" t="s">
        <v>48</v>
      </c>
      <c r="I428" s="43">
        <v>2.9</v>
      </c>
      <c r="J428" s="43">
        <v>3.33</v>
      </c>
      <c r="O428" s="43"/>
      <c r="P428" s="43"/>
    </row>
    <row r="429" spans="1:16" ht="14.1" customHeight="1" x14ac:dyDescent="0.2">
      <c r="A429" s="41" t="s">
        <v>1025</v>
      </c>
      <c r="B429" s="42" t="s">
        <v>235</v>
      </c>
      <c r="C429" s="42" t="s">
        <v>1011</v>
      </c>
      <c r="D429" s="42"/>
      <c r="E429" s="42"/>
      <c r="F429" s="42"/>
      <c r="G429" s="42"/>
      <c r="H429" s="42" t="s">
        <v>48</v>
      </c>
      <c r="I429" s="43">
        <v>2.9</v>
      </c>
      <c r="J429" s="43">
        <v>3.33</v>
      </c>
      <c r="O429" s="43"/>
      <c r="P429" s="43"/>
    </row>
    <row r="430" spans="1:16" ht="14.1" customHeight="1" x14ac:dyDescent="0.2">
      <c r="A430" s="41" t="s">
        <v>1026</v>
      </c>
      <c r="B430" s="42" t="s">
        <v>1027</v>
      </c>
      <c r="C430" s="42" t="s">
        <v>1028</v>
      </c>
      <c r="D430" s="42"/>
      <c r="E430" s="45" t="s">
        <v>569</v>
      </c>
      <c r="F430" s="46" t="s">
        <v>1029</v>
      </c>
      <c r="G430" s="42"/>
      <c r="H430" s="42" t="s">
        <v>48</v>
      </c>
      <c r="I430" s="43">
        <v>2.9</v>
      </c>
      <c r="J430" s="43">
        <v>3.33</v>
      </c>
      <c r="K430" s="45" t="s">
        <v>116</v>
      </c>
      <c r="L430" s="43">
        <v>1.5</v>
      </c>
      <c r="M430" s="43">
        <v>3.33</v>
      </c>
      <c r="N430" s="42" t="s">
        <v>51</v>
      </c>
      <c r="O430" s="43">
        <v>2.5</v>
      </c>
      <c r="P430" s="43">
        <v>3.33</v>
      </c>
    </row>
    <row r="431" spans="1:16" ht="14.1" customHeight="1" x14ac:dyDescent="0.2">
      <c r="A431" s="41" t="s">
        <v>1030</v>
      </c>
      <c r="B431" s="42" t="s">
        <v>1031</v>
      </c>
      <c r="C431" s="42" t="s">
        <v>1028</v>
      </c>
      <c r="D431" s="42"/>
      <c r="E431" s="42"/>
      <c r="F431" s="46" t="s">
        <v>1029</v>
      </c>
      <c r="G431" s="42"/>
      <c r="H431" s="42" t="s">
        <v>48</v>
      </c>
      <c r="I431" s="43">
        <v>2.9</v>
      </c>
      <c r="J431" s="43">
        <v>3.33</v>
      </c>
      <c r="K431" s="45" t="s">
        <v>116</v>
      </c>
      <c r="L431" s="43">
        <v>1.5</v>
      </c>
      <c r="M431" s="43">
        <v>3.33</v>
      </c>
    </row>
    <row r="432" spans="1:16" ht="14.1" customHeight="1" x14ac:dyDescent="0.2">
      <c r="A432" s="41" t="s">
        <v>1032</v>
      </c>
      <c r="B432" s="42" t="s">
        <v>1033</v>
      </c>
      <c r="C432" s="42" t="s">
        <v>1028</v>
      </c>
      <c r="D432" s="42"/>
      <c r="E432" s="42"/>
      <c r="F432" s="46" t="s">
        <v>1029</v>
      </c>
      <c r="G432" s="42"/>
      <c r="H432" s="42" t="s">
        <v>48</v>
      </c>
      <c r="I432" s="43">
        <v>2.9</v>
      </c>
      <c r="J432" s="43">
        <v>3.33</v>
      </c>
      <c r="K432" s="45" t="s">
        <v>116</v>
      </c>
      <c r="L432" s="43">
        <v>1.5</v>
      </c>
      <c r="M432" s="43">
        <v>3.33</v>
      </c>
    </row>
    <row r="433" spans="1:16" ht="14.1" customHeight="1" x14ac:dyDescent="0.2">
      <c r="A433" s="41" t="s">
        <v>1034</v>
      </c>
      <c r="B433" s="42" t="s">
        <v>1035</v>
      </c>
      <c r="C433" s="42" t="s">
        <v>1028</v>
      </c>
      <c r="D433" s="42"/>
      <c r="E433" s="42"/>
      <c r="F433" s="46" t="s">
        <v>1029</v>
      </c>
      <c r="G433" s="42"/>
      <c r="H433" s="42" t="s">
        <v>48</v>
      </c>
      <c r="I433" s="43">
        <v>2.9</v>
      </c>
      <c r="J433" s="43">
        <v>3.33</v>
      </c>
      <c r="K433" s="45" t="s">
        <v>116</v>
      </c>
      <c r="L433" s="43">
        <v>1.5</v>
      </c>
      <c r="M433" s="43">
        <v>3.33</v>
      </c>
    </row>
    <row r="434" spans="1:16" ht="14.1" customHeight="1" x14ac:dyDescent="0.2">
      <c r="A434" s="41" t="s">
        <v>1036</v>
      </c>
      <c r="B434" s="42" t="s">
        <v>1037</v>
      </c>
      <c r="C434" s="42" t="s">
        <v>1028</v>
      </c>
      <c r="D434" s="42"/>
      <c r="E434" s="42"/>
      <c r="F434" s="46" t="s">
        <v>1029</v>
      </c>
      <c r="G434" s="42"/>
      <c r="H434" s="42" t="s">
        <v>48</v>
      </c>
      <c r="I434" s="43">
        <v>2.9</v>
      </c>
      <c r="J434" s="43">
        <v>3.33</v>
      </c>
      <c r="K434" s="45" t="s">
        <v>116</v>
      </c>
      <c r="L434" s="43">
        <v>1.5</v>
      </c>
      <c r="M434" s="43">
        <v>3.33</v>
      </c>
    </row>
    <row r="435" spans="1:16" ht="14.1" customHeight="1" x14ac:dyDescent="0.2">
      <c r="A435" s="41" t="s">
        <v>1038</v>
      </c>
      <c r="B435" s="42" t="s">
        <v>1039</v>
      </c>
      <c r="C435" s="42" t="s">
        <v>1028</v>
      </c>
      <c r="D435" s="42"/>
      <c r="E435" s="42"/>
      <c r="F435" s="46" t="s">
        <v>1029</v>
      </c>
      <c r="G435" s="42"/>
      <c r="H435" s="42" t="s">
        <v>48</v>
      </c>
      <c r="I435" s="43">
        <v>2.9</v>
      </c>
      <c r="J435" s="43">
        <v>3.33</v>
      </c>
      <c r="K435" s="45" t="s">
        <v>116</v>
      </c>
      <c r="L435" s="43">
        <v>1.5</v>
      </c>
      <c r="M435" s="43">
        <v>3.33</v>
      </c>
    </row>
    <row r="436" spans="1:16" ht="14.1" customHeight="1" x14ac:dyDescent="0.2">
      <c r="A436" s="41" t="s">
        <v>1040</v>
      </c>
      <c r="B436" s="42" t="s">
        <v>1041</v>
      </c>
      <c r="C436" s="42" t="s">
        <v>1028</v>
      </c>
      <c r="D436" s="42"/>
      <c r="E436" s="42"/>
      <c r="F436" s="46" t="s">
        <v>1029</v>
      </c>
      <c r="G436" s="42"/>
      <c r="H436" s="42" t="s">
        <v>48</v>
      </c>
      <c r="I436" s="43">
        <v>2.9</v>
      </c>
      <c r="J436" s="43">
        <v>3.33</v>
      </c>
      <c r="K436" s="45" t="s">
        <v>116</v>
      </c>
      <c r="L436" s="43">
        <v>1.5</v>
      </c>
      <c r="M436" s="43">
        <v>3.33</v>
      </c>
      <c r="N436" s="42" t="s">
        <v>51</v>
      </c>
      <c r="O436" s="43">
        <v>2</v>
      </c>
      <c r="P436" s="43">
        <v>3.33</v>
      </c>
    </row>
    <row r="437" spans="1:16" ht="14.1" customHeight="1" x14ac:dyDescent="0.2">
      <c r="A437" s="41" t="s">
        <v>1042</v>
      </c>
      <c r="B437" s="42" t="s">
        <v>1043</v>
      </c>
      <c r="C437" s="42" t="s">
        <v>1028</v>
      </c>
      <c r="D437" s="42"/>
      <c r="E437" s="42"/>
      <c r="F437" s="46" t="s">
        <v>1029</v>
      </c>
      <c r="G437" s="42"/>
      <c r="H437" s="42" t="s">
        <v>48</v>
      </c>
      <c r="I437" s="43">
        <v>2.9</v>
      </c>
      <c r="J437" s="43">
        <v>3.33</v>
      </c>
      <c r="K437" s="45" t="s">
        <v>116</v>
      </c>
      <c r="L437" s="43">
        <v>1.5</v>
      </c>
      <c r="M437" s="43">
        <v>3.33</v>
      </c>
    </row>
    <row r="438" spans="1:16" ht="14.1" customHeight="1" x14ac:dyDescent="0.2">
      <c r="A438" s="41" t="s">
        <v>1044</v>
      </c>
      <c r="B438" s="42" t="s">
        <v>1045</v>
      </c>
      <c r="C438" s="42" t="s">
        <v>1028</v>
      </c>
      <c r="D438" s="42"/>
      <c r="E438" s="42"/>
      <c r="F438" s="46" t="s">
        <v>1029</v>
      </c>
      <c r="G438" s="42"/>
      <c r="H438" s="42" t="s">
        <v>48</v>
      </c>
      <c r="I438" s="43">
        <v>2.9</v>
      </c>
      <c r="J438" s="43">
        <v>3.33</v>
      </c>
      <c r="K438" s="45" t="s">
        <v>116</v>
      </c>
      <c r="L438" s="43">
        <v>1.5</v>
      </c>
      <c r="M438" s="43">
        <v>3.33</v>
      </c>
    </row>
    <row r="439" spans="1:16" ht="14.1" customHeight="1" x14ac:dyDescent="0.2">
      <c r="A439" s="41" t="s">
        <v>1046</v>
      </c>
      <c r="B439" s="42" t="s">
        <v>742</v>
      </c>
      <c r="C439" s="42" t="s">
        <v>1028</v>
      </c>
      <c r="D439" s="42"/>
      <c r="E439" s="42"/>
      <c r="F439" s="46" t="s">
        <v>1029</v>
      </c>
      <c r="G439" s="42"/>
      <c r="H439" s="42" t="s">
        <v>48</v>
      </c>
      <c r="I439" s="43">
        <v>2.9</v>
      </c>
      <c r="J439" s="43">
        <v>3.33</v>
      </c>
      <c r="K439" s="45" t="s">
        <v>116</v>
      </c>
      <c r="L439" s="43">
        <v>1.5</v>
      </c>
      <c r="M439" s="43">
        <v>3.33</v>
      </c>
    </row>
    <row r="440" spans="1:16" ht="14.1" customHeight="1" x14ac:dyDescent="0.2">
      <c r="A440" s="41" t="s">
        <v>1047</v>
      </c>
      <c r="B440" s="42" t="s">
        <v>233</v>
      </c>
      <c r="C440" s="42" t="s">
        <v>1028</v>
      </c>
      <c r="D440" s="42"/>
      <c r="E440" s="42"/>
      <c r="F440" s="46" t="s">
        <v>1029</v>
      </c>
      <c r="G440" s="42"/>
      <c r="H440" s="42" t="s">
        <v>48</v>
      </c>
      <c r="I440" s="43">
        <v>2.9</v>
      </c>
      <c r="J440" s="43">
        <v>3.33</v>
      </c>
      <c r="K440" s="45" t="s">
        <v>116</v>
      </c>
      <c r="L440" s="43">
        <v>1.5</v>
      </c>
      <c r="M440" s="43">
        <v>3.33</v>
      </c>
    </row>
    <row r="441" spans="1:16" ht="14.1" customHeight="1" x14ac:dyDescent="0.2">
      <c r="A441" s="41" t="s">
        <v>1048</v>
      </c>
      <c r="B441" s="42" t="s">
        <v>235</v>
      </c>
      <c r="C441" s="42" t="s">
        <v>1028</v>
      </c>
      <c r="D441" s="42"/>
      <c r="E441" s="42"/>
      <c r="F441" s="46" t="s">
        <v>1029</v>
      </c>
      <c r="G441" s="42"/>
      <c r="H441" s="42" t="s">
        <v>48</v>
      </c>
      <c r="I441" s="43">
        <v>2.9</v>
      </c>
      <c r="J441" s="43">
        <v>3.33</v>
      </c>
      <c r="K441" s="45" t="s">
        <v>116</v>
      </c>
      <c r="L441" s="43">
        <v>1.5</v>
      </c>
      <c r="M441" s="43">
        <v>3.33</v>
      </c>
    </row>
    <row r="442" spans="1:16" ht="14.1" customHeight="1" x14ac:dyDescent="0.2">
      <c r="A442" s="41" t="s">
        <v>1049</v>
      </c>
      <c r="B442" s="42" t="s">
        <v>1050</v>
      </c>
      <c r="C442" s="42" t="s">
        <v>1051</v>
      </c>
      <c r="D442" s="42"/>
      <c r="E442" s="42"/>
      <c r="F442" s="46" t="s">
        <v>212</v>
      </c>
      <c r="G442" s="42"/>
      <c r="H442" s="42" t="s">
        <v>48</v>
      </c>
      <c r="I442" s="43">
        <v>2.9</v>
      </c>
      <c r="J442" s="43">
        <v>3.33</v>
      </c>
      <c r="K442" s="45" t="s">
        <v>116</v>
      </c>
      <c r="L442" s="43">
        <v>1</v>
      </c>
      <c r="M442" s="43">
        <v>3.33</v>
      </c>
    </row>
    <row r="443" spans="1:16" ht="14.1" customHeight="1" x14ac:dyDescent="0.2">
      <c r="A443" s="41" t="s">
        <v>1052</v>
      </c>
      <c r="B443" s="42" t="s">
        <v>1053</v>
      </c>
      <c r="C443" s="42" t="s">
        <v>1051</v>
      </c>
      <c r="D443" s="42"/>
      <c r="E443" s="42"/>
      <c r="F443" s="46" t="s">
        <v>212</v>
      </c>
      <c r="G443" s="42"/>
      <c r="H443" s="42" t="s">
        <v>48</v>
      </c>
      <c r="I443" s="43">
        <v>2.9</v>
      </c>
      <c r="J443" s="43">
        <v>3.33</v>
      </c>
      <c r="K443" s="45" t="s">
        <v>116</v>
      </c>
      <c r="L443" s="43">
        <v>1</v>
      </c>
      <c r="M443" s="43">
        <v>3.33</v>
      </c>
    </row>
    <row r="444" spans="1:16" ht="14.1" customHeight="1" x14ac:dyDescent="0.2">
      <c r="A444" s="41" t="s">
        <v>1054</v>
      </c>
      <c r="B444" s="42" t="s">
        <v>1055</v>
      </c>
      <c r="C444" s="42" t="s">
        <v>1051</v>
      </c>
      <c r="D444" s="42"/>
      <c r="E444" s="42"/>
      <c r="F444" s="46" t="s">
        <v>212</v>
      </c>
      <c r="G444" s="42"/>
      <c r="H444" s="42" t="s">
        <v>48</v>
      </c>
      <c r="I444" s="43">
        <v>2.9</v>
      </c>
      <c r="J444" s="43">
        <v>3.33</v>
      </c>
      <c r="K444" s="45" t="s">
        <v>116</v>
      </c>
      <c r="L444" s="43">
        <v>1</v>
      </c>
      <c r="M444" s="43">
        <v>3.33</v>
      </c>
      <c r="N444" s="42" t="s">
        <v>51</v>
      </c>
      <c r="O444" s="43">
        <v>4</v>
      </c>
      <c r="P444" s="43">
        <v>3.33</v>
      </c>
    </row>
    <row r="445" spans="1:16" ht="14.1" customHeight="1" x14ac:dyDescent="0.2">
      <c r="A445" s="41" t="s">
        <v>1056</v>
      </c>
      <c r="B445" s="42" t="s">
        <v>1057</v>
      </c>
      <c r="C445" s="42" t="s">
        <v>1051</v>
      </c>
      <c r="D445" s="42"/>
      <c r="E445" s="42"/>
      <c r="F445" s="46" t="s">
        <v>212</v>
      </c>
      <c r="G445" s="42"/>
      <c r="H445" s="42" t="s">
        <v>48</v>
      </c>
      <c r="I445" s="43">
        <v>2.9</v>
      </c>
      <c r="J445" s="43">
        <v>3.33</v>
      </c>
      <c r="K445" s="45" t="s">
        <v>116</v>
      </c>
      <c r="L445" s="43">
        <v>1</v>
      </c>
      <c r="M445" s="43">
        <v>3.33</v>
      </c>
    </row>
    <row r="446" spans="1:16" ht="14.1" customHeight="1" x14ac:dyDescent="0.2">
      <c r="A446" s="41" t="s">
        <v>1058</v>
      </c>
      <c r="B446" s="42" t="s">
        <v>1059</v>
      </c>
      <c r="C446" s="42" t="s">
        <v>1051</v>
      </c>
      <c r="D446" s="42"/>
      <c r="E446" s="42"/>
      <c r="F446" s="46" t="s">
        <v>212</v>
      </c>
      <c r="G446" s="42"/>
      <c r="H446" s="42" t="s">
        <v>48</v>
      </c>
      <c r="I446" s="43">
        <v>2.9</v>
      </c>
      <c r="J446" s="43">
        <v>3.33</v>
      </c>
      <c r="K446" s="45" t="s">
        <v>116</v>
      </c>
      <c r="L446" s="43">
        <v>1</v>
      </c>
      <c r="M446" s="43">
        <v>3.33</v>
      </c>
      <c r="N446" s="42" t="s">
        <v>51</v>
      </c>
      <c r="O446" s="43">
        <v>3</v>
      </c>
      <c r="P446" s="43">
        <v>3.33</v>
      </c>
    </row>
    <row r="447" spans="1:16" ht="14.1" customHeight="1" x14ac:dyDescent="0.2">
      <c r="A447" s="41" t="s">
        <v>1060</v>
      </c>
      <c r="B447" s="42" t="s">
        <v>1061</v>
      </c>
      <c r="C447" s="42" t="s">
        <v>1051</v>
      </c>
      <c r="D447" s="42"/>
      <c r="E447" s="42"/>
      <c r="F447" s="46" t="s">
        <v>212</v>
      </c>
      <c r="G447" s="42"/>
      <c r="H447" s="42" t="s">
        <v>48</v>
      </c>
      <c r="I447" s="43">
        <v>2.9</v>
      </c>
      <c r="J447" s="43">
        <v>3.33</v>
      </c>
      <c r="K447" s="45" t="s">
        <v>116</v>
      </c>
      <c r="L447" s="43">
        <v>1</v>
      </c>
      <c r="M447" s="43">
        <v>3.33</v>
      </c>
    </row>
    <row r="448" spans="1:16" ht="14.1" customHeight="1" x14ac:dyDescent="0.2">
      <c r="A448" s="41" t="s">
        <v>1062</v>
      </c>
      <c r="B448" s="48" t="s">
        <v>1063</v>
      </c>
      <c r="C448" s="42" t="s">
        <v>1051</v>
      </c>
      <c r="D448" s="42" t="s">
        <v>207</v>
      </c>
      <c r="E448" s="42"/>
      <c r="F448" s="46" t="s">
        <v>212</v>
      </c>
      <c r="G448" s="42"/>
      <c r="H448" s="42" t="s">
        <v>48</v>
      </c>
      <c r="I448" s="43">
        <v>2.9</v>
      </c>
      <c r="J448" s="43">
        <v>3.33</v>
      </c>
      <c r="K448" s="45" t="s">
        <v>116</v>
      </c>
      <c r="L448" s="43">
        <v>1</v>
      </c>
      <c r="M448" s="43">
        <v>3.33</v>
      </c>
      <c r="N448" s="42" t="s">
        <v>51</v>
      </c>
      <c r="O448" s="43">
        <v>4.5</v>
      </c>
      <c r="P448" s="43">
        <v>0</v>
      </c>
    </row>
    <row r="449" spans="1:16" ht="14.1" customHeight="1" x14ac:dyDescent="0.2">
      <c r="A449" s="41" t="s">
        <v>1064</v>
      </c>
      <c r="B449" s="42" t="s">
        <v>1065</v>
      </c>
      <c r="C449" s="42" t="s">
        <v>1051</v>
      </c>
      <c r="D449" s="42"/>
      <c r="E449" s="42"/>
      <c r="F449" s="46" t="s">
        <v>212</v>
      </c>
      <c r="G449" s="42"/>
      <c r="H449" s="42" t="s">
        <v>48</v>
      </c>
      <c r="I449" s="43">
        <v>2.9</v>
      </c>
      <c r="J449" s="43">
        <v>3.33</v>
      </c>
      <c r="K449" s="45" t="s">
        <v>116</v>
      </c>
      <c r="L449" s="43">
        <v>1</v>
      </c>
      <c r="M449" s="43">
        <v>3.33</v>
      </c>
    </row>
    <row r="450" spans="1:16" ht="14.1" customHeight="1" x14ac:dyDescent="0.2">
      <c r="A450" s="41" t="s">
        <v>1066</v>
      </c>
      <c r="B450" s="42" t="s">
        <v>1067</v>
      </c>
      <c r="C450" s="42" t="s">
        <v>1051</v>
      </c>
      <c r="D450" s="42"/>
      <c r="E450" s="46" t="s">
        <v>1068</v>
      </c>
      <c r="F450" s="46" t="s">
        <v>212</v>
      </c>
      <c r="G450" s="42"/>
      <c r="H450" s="42" t="s">
        <v>48</v>
      </c>
      <c r="I450" s="43">
        <v>2.9</v>
      </c>
      <c r="J450" s="43">
        <v>3.33</v>
      </c>
      <c r="K450" s="45" t="s">
        <v>116</v>
      </c>
      <c r="L450" s="43">
        <v>1</v>
      </c>
      <c r="M450" s="43">
        <v>3.33</v>
      </c>
      <c r="N450" s="42" t="s">
        <v>51</v>
      </c>
      <c r="O450" s="43">
        <v>2</v>
      </c>
      <c r="P450" s="43">
        <v>3.33</v>
      </c>
    </row>
    <row r="451" spans="1:16" ht="14.1" customHeight="1" x14ac:dyDescent="0.2">
      <c r="A451" s="41" t="s">
        <v>1069</v>
      </c>
      <c r="B451" s="48" t="s">
        <v>1070</v>
      </c>
      <c r="C451" s="42" t="s">
        <v>1051</v>
      </c>
      <c r="D451" s="42" t="s">
        <v>207</v>
      </c>
      <c r="E451" s="42"/>
      <c r="F451" s="46" t="s">
        <v>212</v>
      </c>
      <c r="G451" s="42"/>
      <c r="H451" s="42" t="s">
        <v>48</v>
      </c>
      <c r="I451" s="43">
        <v>2.9</v>
      </c>
      <c r="J451" s="43">
        <v>3.33</v>
      </c>
      <c r="K451" s="45" t="s">
        <v>116</v>
      </c>
      <c r="L451" s="43">
        <v>1</v>
      </c>
      <c r="M451" s="43">
        <v>3.33</v>
      </c>
      <c r="N451" s="42" t="s">
        <v>51</v>
      </c>
      <c r="O451" s="43">
        <v>4.5</v>
      </c>
      <c r="P451" s="43">
        <v>0</v>
      </c>
    </row>
    <row r="452" spans="1:16" ht="14.1" customHeight="1" x14ac:dyDescent="0.2">
      <c r="A452" s="41" t="s">
        <v>1071</v>
      </c>
      <c r="B452" s="42" t="s">
        <v>233</v>
      </c>
      <c r="C452" s="42" t="s">
        <v>1051</v>
      </c>
      <c r="D452" s="42"/>
      <c r="E452" s="42"/>
      <c r="F452" s="46" t="s">
        <v>212</v>
      </c>
      <c r="G452" s="42"/>
      <c r="H452" s="42" t="s">
        <v>48</v>
      </c>
      <c r="I452" s="43">
        <v>2.9</v>
      </c>
      <c r="J452" s="43">
        <v>3.33</v>
      </c>
      <c r="K452" s="45" t="s">
        <v>116</v>
      </c>
      <c r="L452" s="43">
        <v>1</v>
      </c>
      <c r="M452" s="43">
        <v>3.33</v>
      </c>
    </row>
    <row r="453" spans="1:16" ht="14.1" customHeight="1" x14ac:dyDescent="0.2">
      <c r="A453" s="41" t="s">
        <v>1072</v>
      </c>
      <c r="B453" s="42" t="s">
        <v>235</v>
      </c>
      <c r="C453" s="42" t="s">
        <v>1051</v>
      </c>
      <c r="D453" s="42"/>
      <c r="E453" s="42"/>
      <c r="F453" s="46" t="s">
        <v>212</v>
      </c>
      <c r="G453" s="42"/>
      <c r="H453" s="42" t="s">
        <v>48</v>
      </c>
      <c r="I453" s="43">
        <v>2.9</v>
      </c>
      <c r="J453" s="43">
        <v>3.33</v>
      </c>
      <c r="K453" s="45" t="s">
        <v>116</v>
      </c>
      <c r="L453" s="43">
        <v>1</v>
      </c>
      <c r="M453" s="43">
        <v>3.33</v>
      </c>
    </row>
    <row r="454" spans="1:16" ht="14.1" customHeight="1" x14ac:dyDescent="0.2">
      <c r="A454" s="41" t="s">
        <v>1073</v>
      </c>
      <c r="B454" s="42" t="s">
        <v>1074</v>
      </c>
      <c r="C454" s="42" t="s">
        <v>1075</v>
      </c>
      <c r="D454" s="42"/>
      <c r="E454" s="42"/>
      <c r="F454" s="42"/>
      <c r="G454" s="42"/>
      <c r="H454" s="42" t="s">
        <v>48</v>
      </c>
      <c r="I454" s="43">
        <v>2.9</v>
      </c>
      <c r="J454" s="43">
        <v>3.33</v>
      </c>
      <c r="K454" s="45" t="s">
        <v>116</v>
      </c>
      <c r="L454" s="43">
        <v>1</v>
      </c>
      <c r="M454" s="43">
        <v>0</v>
      </c>
    </row>
    <row r="455" spans="1:16" ht="14.1" customHeight="1" x14ac:dyDescent="0.2">
      <c r="A455" s="41" t="s">
        <v>1076</v>
      </c>
      <c r="B455" s="42" t="s">
        <v>1077</v>
      </c>
      <c r="C455" s="42" t="s">
        <v>1075</v>
      </c>
      <c r="D455" s="42"/>
      <c r="E455" s="42"/>
      <c r="F455" s="42"/>
      <c r="G455" s="42"/>
      <c r="H455" s="42" t="s">
        <v>48</v>
      </c>
      <c r="I455" s="43">
        <v>2.9</v>
      </c>
      <c r="J455" s="43">
        <v>3.33</v>
      </c>
      <c r="K455" s="45" t="s">
        <v>116</v>
      </c>
      <c r="L455" s="43">
        <v>1</v>
      </c>
      <c r="M455" s="43">
        <v>0</v>
      </c>
    </row>
    <row r="456" spans="1:16" ht="14.1" customHeight="1" x14ac:dyDescent="0.2">
      <c r="A456" s="41" t="s">
        <v>1078</v>
      </c>
      <c r="B456" s="42" t="s">
        <v>403</v>
      </c>
      <c r="C456" s="42" t="s">
        <v>1075</v>
      </c>
      <c r="D456" s="42"/>
      <c r="E456" s="42"/>
      <c r="F456" s="42"/>
      <c r="G456" s="42"/>
      <c r="H456" s="42" t="s">
        <v>48</v>
      </c>
      <c r="I456" s="43">
        <v>2.9</v>
      </c>
      <c r="J456" s="43">
        <v>3.33</v>
      </c>
      <c r="K456" s="45" t="s">
        <v>116</v>
      </c>
      <c r="L456" s="43">
        <v>1</v>
      </c>
      <c r="M456" s="43">
        <v>0</v>
      </c>
      <c r="N456" s="42" t="s">
        <v>51</v>
      </c>
      <c r="O456" s="43">
        <v>3</v>
      </c>
      <c r="P456" s="43">
        <v>3.33</v>
      </c>
    </row>
    <row r="457" spans="1:16" ht="14.1" customHeight="1" x14ac:dyDescent="0.2">
      <c r="A457" s="41" t="s">
        <v>1079</v>
      </c>
      <c r="B457" s="42" t="s">
        <v>1080</v>
      </c>
      <c r="C457" s="42" t="s">
        <v>1075</v>
      </c>
      <c r="D457" s="42"/>
      <c r="E457" s="42"/>
      <c r="F457" s="42"/>
      <c r="G457" s="42"/>
      <c r="H457" s="42" t="s">
        <v>48</v>
      </c>
      <c r="I457" s="43">
        <v>2.9</v>
      </c>
      <c r="J457" s="43">
        <v>3.33</v>
      </c>
      <c r="K457" s="45" t="s">
        <v>116</v>
      </c>
      <c r="L457" s="43">
        <v>1</v>
      </c>
      <c r="M457" s="43">
        <v>0</v>
      </c>
    </row>
    <row r="458" spans="1:16" ht="14.1" customHeight="1" x14ac:dyDescent="0.2">
      <c r="A458" s="41" t="s">
        <v>1081</v>
      </c>
      <c r="B458" s="42" t="s">
        <v>233</v>
      </c>
      <c r="C458" s="42" t="s">
        <v>1075</v>
      </c>
      <c r="D458" s="42"/>
      <c r="E458" s="42"/>
      <c r="F458" s="42"/>
      <c r="G458" s="42"/>
      <c r="H458" s="42" t="s">
        <v>48</v>
      </c>
      <c r="I458" s="43">
        <v>2.9</v>
      </c>
      <c r="J458" s="43">
        <v>3.33</v>
      </c>
      <c r="K458" s="45" t="s">
        <v>116</v>
      </c>
      <c r="L458" s="43">
        <v>1</v>
      </c>
      <c r="M458" s="43">
        <v>0</v>
      </c>
    </row>
    <row r="459" spans="1:16" ht="14.1" customHeight="1" x14ac:dyDescent="0.2">
      <c r="A459" s="41" t="s">
        <v>1082</v>
      </c>
      <c r="B459" s="42" t="s">
        <v>235</v>
      </c>
      <c r="C459" s="42" t="s">
        <v>1075</v>
      </c>
      <c r="D459" s="42"/>
      <c r="E459" s="42"/>
      <c r="F459" s="42"/>
      <c r="G459" s="42"/>
      <c r="H459" s="42" t="s">
        <v>48</v>
      </c>
      <c r="I459" s="43">
        <v>2.9</v>
      </c>
      <c r="J459" s="43">
        <v>3.33</v>
      </c>
      <c r="K459" s="45" t="s">
        <v>116</v>
      </c>
      <c r="L459" s="43">
        <v>1</v>
      </c>
      <c r="M459" s="43">
        <v>0</v>
      </c>
    </row>
    <row r="460" spans="1:16" ht="14.1" customHeight="1" x14ac:dyDescent="0.2">
      <c r="A460" s="41" t="s">
        <v>1083</v>
      </c>
      <c r="B460" s="42" t="s">
        <v>1084</v>
      </c>
      <c r="C460" s="42" t="s">
        <v>1084</v>
      </c>
      <c r="D460" s="42" t="s">
        <v>207</v>
      </c>
      <c r="E460" s="42"/>
      <c r="F460" s="42"/>
      <c r="G460" s="42"/>
      <c r="H460" s="42" t="s">
        <v>48</v>
      </c>
      <c r="I460" s="43">
        <v>2.9</v>
      </c>
      <c r="J460" s="43">
        <v>3.33</v>
      </c>
      <c r="K460" s="45" t="s">
        <v>116</v>
      </c>
      <c r="L460" s="43">
        <v>3</v>
      </c>
      <c r="M460" s="43">
        <v>3.33</v>
      </c>
      <c r="N460" s="42" t="s">
        <v>51</v>
      </c>
      <c r="O460" s="43">
        <v>2</v>
      </c>
      <c r="P460" s="43">
        <v>2</v>
      </c>
    </row>
    <row r="461" spans="1:16" ht="14.1" customHeight="1" x14ac:dyDescent="0.2">
      <c r="A461" s="41" t="s">
        <v>1085</v>
      </c>
      <c r="B461" s="42" t="s">
        <v>1086</v>
      </c>
      <c r="C461" s="42" t="s">
        <v>1084</v>
      </c>
      <c r="D461" s="42"/>
      <c r="E461" s="42"/>
      <c r="F461" s="42"/>
      <c r="G461" s="42"/>
      <c r="H461" s="42" t="s">
        <v>48</v>
      </c>
      <c r="I461" s="43">
        <v>2.9</v>
      </c>
      <c r="J461" s="43">
        <v>3.33</v>
      </c>
      <c r="K461" s="45" t="s">
        <v>116</v>
      </c>
      <c r="L461" s="43">
        <v>3</v>
      </c>
      <c r="M461" s="43">
        <v>3.33</v>
      </c>
      <c r="N461" s="42" t="s">
        <v>51</v>
      </c>
      <c r="O461" s="43">
        <v>2</v>
      </c>
      <c r="P461" s="43">
        <v>0</v>
      </c>
    </row>
    <row r="462" spans="1:16" ht="14.1" customHeight="1" x14ac:dyDescent="0.2">
      <c r="A462" s="41" t="s">
        <v>1087</v>
      </c>
      <c r="B462" s="42" t="s">
        <v>1088</v>
      </c>
      <c r="C462" s="42" t="s">
        <v>1084</v>
      </c>
      <c r="D462" s="42"/>
      <c r="E462" s="42"/>
      <c r="F462" s="42"/>
      <c r="G462" s="42"/>
      <c r="H462" s="42" t="s">
        <v>48</v>
      </c>
      <c r="I462" s="43">
        <v>2.9</v>
      </c>
      <c r="J462" s="43">
        <v>3.33</v>
      </c>
      <c r="K462" s="45" t="s">
        <v>116</v>
      </c>
      <c r="L462" s="43">
        <v>3</v>
      </c>
      <c r="M462" s="43">
        <v>3.33</v>
      </c>
    </row>
    <row r="463" spans="1:16" ht="14.1" customHeight="1" x14ac:dyDescent="0.2">
      <c r="A463" s="41" t="s">
        <v>1089</v>
      </c>
      <c r="B463" s="42" t="s">
        <v>233</v>
      </c>
      <c r="C463" s="42" t="s">
        <v>1084</v>
      </c>
      <c r="D463" s="42"/>
      <c r="E463" s="42"/>
      <c r="F463" s="42"/>
      <c r="G463" s="42"/>
      <c r="H463" s="42" t="s">
        <v>48</v>
      </c>
      <c r="I463" s="43">
        <v>2.9</v>
      </c>
      <c r="J463" s="43">
        <v>3.33</v>
      </c>
      <c r="K463" s="45" t="s">
        <v>116</v>
      </c>
      <c r="L463" s="43">
        <v>3</v>
      </c>
      <c r="M463" s="43">
        <v>3.33</v>
      </c>
    </row>
    <row r="464" spans="1:16" ht="14.1" customHeight="1" x14ac:dyDescent="0.2">
      <c r="A464" s="41" t="s">
        <v>1090</v>
      </c>
      <c r="B464" s="42" t="s">
        <v>235</v>
      </c>
      <c r="C464" s="42" t="s">
        <v>1084</v>
      </c>
      <c r="D464" s="42"/>
      <c r="E464" s="42"/>
      <c r="F464" s="42"/>
      <c r="G464" s="42"/>
      <c r="H464" s="42" t="s">
        <v>48</v>
      </c>
      <c r="I464" s="43">
        <v>2.9</v>
      </c>
      <c r="J464" s="43">
        <v>3.33</v>
      </c>
      <c r="K464" s="45" t="s">
        <v>116</v>
      </c>
      <c r="L464" s="43">
        <v>3</v>
      </c>
      <c r="M464" s="43">
        <v>3.33</v>
      </c>
    </row>
    <row r="465" spans="1:16" ht="14.1" customHeight="1" x14ac:dyDescent="0.2">
      <c r="A465" s="41" t="s">
        <v>1091</v>
      </c>
      <c r="B465" s="42" t="s">
        <v>1092</v>
      </c>
      <c r="C465" s="42" t="s">
        <v>1093</v>
      </c>
      <c r="D465" s="42"/>
      <c r="E465" s="42"/>
      <c r="F465" s="42" t="s">
        <v>577</v>
      </c>
      <c r="G465" s="42"/>
      <c r="H465" s="42" t="s">
        <v>48</v>
      </c>
      <c r="I465" s="43">
        <v>2.9</v>
      </c>
      <c r="J465" s="43">
        <v>3.33</v>
      </c>
      <c r="K465" s="45" t="s">
        <v>116</v>
      </c>
      <c r="L465" s="43">
        <v>2.5</v>
      </c>
      <c r="M465" s="43">
        <v>3</v>
      </c>
      <c r="N465" s="42" t="s">
        <v>51</v>
      </c>
      <c r="O465" s="43">
        <v>2.5</v>
      </c>
      <c r="P465" s="43">
        <v>3.33</v>
      </c>
    </row>
    <row r="466" spans="1:16" ht="14.1" customHeight="1" x14ac:dyDescent="0.2">
      <c r="A466" s="41" t="s">
        <v>1094</v>
      </c>
      <c r="B466" s="42" t="s">
        <v>1095</v>
      </c>
      <c r="C466" s="42" t="s">
        <v>1093</v>
      </c>
      <c r="D466" s="42"/>
      <c r="E466" s="42"/>
      <c r="F466" s="42" t="s">
        <v>577</v>
      </c>
      <c r="G466" s="42"/>
      <c r="H466" s="42" t="s">
        <v>48</v>
      </c>
      <c r="I466" s="43">
        <v>2.9</v>
      </c>
      <c r="J466" s="43">
        <v>3.33</v>
      </c>
      <c r="K466" s="45" t="s">
        <v>116</v>
      </c>
      <c r="L466" s="43">
        <v>2.5</v>
      </c>
      <c r="M466" s="43">
        <v>3</v>
      </c>
    </row>
    <row r="467" spans="1:16" ht="14.1" customHeight="1" x14ac:dyDescent="0.2">
      <c r="A467" s="41" t="s">
        <v>1096</v>
      </c>
      <c r="B467" s="42" t="s">
        <v>1097</v>
      </c>
      <c r="C467" s="42" t="s">
        <v>1093</v>
      </c>
      <c r="D467" s="42"/>
      <c r="E467" s="42"/>
      <c r="F467" s="42" t="s">
        <v>577</v>
      </c>
      <c r="G467" s="42"/>
      <c r="H467" s="42" t="s">
        <v>48</v>
      </c>
      <c r="I467" s="43">
        <v>2.9</v>
      </c>
      <c r="J467" s="43">
        <v>3.33</v>
      </c>
      <c r="K467" s="45" t="s">
        <v>116</v>
      </c>
      <c r="L467" s="43">
        <v>2.5</v>
      </c>
      <c r="M467" s="43">
        <v>3</v>
      </c>
    </row>
    <row r="468" spans="1:16" ht="14.1" customHeight="1" x14ac:dyDescent="0.2">
      <c r="A468" s="41" t="s">
        <v>1098</v>
      </c>
      <c r="B468" s="42" t="s">
        <v>1099</v>
      </c>
      <c r="C468" s="42" t="s">
        <v>1093</v>
      </c>
      <c r="D468" s="42"/>
      <c r="E468" s="42"/>
      <c r="F468" s="42" t="s">
        <v>577</v>
      </c>
      <c r="G468" s="42"/>
      <c r="H468" s="42" t="s">
        <v>48</v>
      </c>
      <c r="I468" s="43">
        <v>2.9</v>
      </c>
      <c r="J468" s="43">
        <v>3.33</v>
      </c>
      <c r="K468" s="45" t="s">
        <v>116</v>
      </c>
      <c r="L468" s="43">
        <v>2.5</v>
      </c>
      <c r="M468" s="43">
        <v>3</v>
      </c>
    </row>
    <row r="469" spans="1:16" ht="14.1" customHeight="1" x14ac:dyDescent="0.2">
      <c r="A469" s="41" t="s">
        <v>1100</v>
      </c>
      <c r="B469" s="42" t="s">
        <v>1101</v>
      </c>
      <c r="C469" s="42" t="s">
        <v>1093</v>
      </c>
      <c r="D469" s="42"/>
      <c r="E469" s="42"/>
      <c r="F469" s="42" t="s">
        <v>577</v>
      </c>
      <c r="G469" s="42"/>
      <c r="H469" s="42" t="s">
        <v>48</v>
      </c>
      <c r="I469" s="43">
        <v>2.9</v>
      </c>
      <c r="J469" s="43">
        <v>3.33</v>
      </c>
      <c r="K469" s="45" t="s">
        <v>116</v>
      </c>
      <c r="L469" s="43">
        <v>2.5</v>
      </c>
      <c r="M469" s="43">
        <v>3</v>
      </c>
      <c r="N469" s="42" t="s">
        <v>51</v>
      </c>
      <c r="O469" s="43">
        <v>2</v>
      </c>
      <c r="P469" s="43">
        <v>3.33</v>
      </c>
    </row>
    <row r="470" spans="1:16" ht="14.1" customHeight="1" x14ac:dyDescent="0.2">
      <c r="A470" s="41" t="s">
        <v>1102</v>
      </c>
      <c r="B470" s="42" t="s">
        <v>1103</v>
      </c>
      <c r="C470" s="42" t="s">
        <v>1093</v>
      </c>
      <c r="D470" s="42"/>
      <c r="E470" s="42"/>
      <c r="F470" s="42" t="s">
        <v>577</v>
      </c>
      <c r="G470" s="42"/>
      <c r="H470" s="42" t="s">
        <v>48</v>
      </c>
      <c r="I470" s="43">
        <v>2.9</v>
      </c>
      <c r="J470" s="43">
        <v>3.33</v>
      </c>
      <c r="K470" s="45" t="s">
        <v>116</v>
      </c>
      <c r="L470" s="43">
        <v>2.5</v>
      </c>
      <c r="M470" s="43">
        <v>3</v>
      </c>
      <c r="N470" s="42" t="s">
        <v>51</v>
      </c>
      <c r="O470" s="43">
        <v>3</v>
      </c>
      <c r="P470" s="43">
        <v>0</v>
      </c>
    </row>
    <row r="471" spans="1:16" ht="14.1" customHeight="1" x14ac:dyDescent="0.2">
      <c r="A471" s="41" t="s">
        <v>1104</v>
      </c>
      <c r="B471" s="42" t="s">
        <v>233</v>
      </c>
      <c r="C471" s="42" t="s">
        <v>1093</v>
      </c>
      <c r="D471" s="42"/>
      <c r="E471" s="42"/>
      <c r="F471" s="42" t="s">
        <v>577</v>
      </c>
      <c r="G471" s="42"/>
      <c r="H471" s="42" t="s">
        <v>48</v>
      </c>
      <c r="I471" s="43">
        <v>2.9</v>
      </c>
      <c r="J471" s="43">
        <v>3.33</v>
      </c>
      <c r="K471" s="45" t="s">
        <v>116</v>
      </c>
      <c r="L471" s="43">
        <v>2.5</v>
      </c>
      <c r="M471" s="43">
        <v>3</v>
      </c>
    </row>
    <row r="472" spans="1:16" ht="14.1" customHeight="1" x14ac:dyDescent="0.2">
      <c r="A472" s="41" t="s">
        <v>1105</v>
      </c>
      <c r="B472" s="42" t="s">
        <v>235</v>
      </c>
      <c r="C472" s="42" t="s">
        <v>1093</v>
      </c>
      <c r="D472" s="42"/>
      <c r="E472" s="42"/>
      <c r="F472" s="42" t="s">
        <v>577</v>
      </c>
      <c r="G472" s="42"/>
      <c r="H472" s="42" t="s">
        <v>48</v>
      </c>
      <c r="I472" s="43">
        <v>2.9</v>
      </c>
      <c r="J472" s="43">
        <v>3.33</v>
      </c>
      <c r="K472" s="45" t="s">
        <v>116</v>
      </c>
      <c r="L472" s="43">
        <v>2.5</v>
      </c>
      <c r="M472" s="43">
        <v>3</v>
      </c>
    </row>
    <row r="473" spans="1:16" ht="14.1" customHeight="1" x14ac:dyDescent="0.2">
      <c r="A473" s="41" t="s">
        <v>1106</v>
      </c>
      <c r="B473" s="42" t="s">
        <v>1107</v>
      </c>
      <c r="C473" s="42" t="s">
        <v>1108</v>
      </c>
      <c r="D473" s="42" t="s">
        <v>207</v>
      </c>
      <c r="E473" s="42"/>
      <c r="F473" s="42"/>
      <c r="G473" s="42"/>
      <c r="H473" s="42" t="s">
        <v>48</v>
      </c>
      <c r="I473" s="43">
        <v>2.9</v>
      </c>
      <c r="J473" s="43">
        <v>3.33</v>
      </c>
      <c r="K473" s="42" t="s">
        <v>51</v>
      </c>
      <c r="L473" s="43">
        <v>4.05</v>
      </c>
      <c r="M473" s="43">
        <v>1.3</v>
      </c>
      <c r="N473" s="45" t="s">
        <v>572</v>
      </c>
      <c r="O473" s="43">
        <v>0.4</v>
      </c>
      <c r="P473" s="43">
        <v>3.33</v>
      </c>
    </row>
    <row r="474" spans="1:16" ht="14.1" customHeight="1" x14ac:dyDescent="0.2">
      <c r="A474" s="41" t="s">
        <v>1109</v>
      </c>
      <c r="B474" s="42" t="s">
        <v>1110</v>
      </c>
      <c r="C474" s="42" t="s">
        <v>1108</v>
      </c>
      <c r="D474" s="42"/>
      <c r="E474" s="42"/>
      <c r="F474" s="42"/>
      <c r="G474" s="42"/>
      <c r="H474" s="42" t="s">
        <v>48</v>
      </c>
      <c r="I474" s="43">
        <v>2.9</v>
      </c>
      <c r="J474" s="43">
        <v>3.33</v>
      </c>
      <c r="K474" s="42" t="s">
        <v>51</v>
      </c>
      <c r="L474" s="43">
        <v>3.5</v>
      </c>
      <c r="M474" s="43">
        <v>0</v>
      </c>
      <c r="N474" s="45" t="s">
        <v>572</v>
      </c>
      <c r="O474" s="43">
        <v>0.4</v>
      </c>
      <c r="P474" s="43">
        <v>3.33</v>
      </c>
    </row>
    <row r="475" spans="1:16" ht="14.1" customHeight="1" x14ac:dyDescent="0.2">
      <c r="A475" s="41" t="s">
        <v>1111</v>
      </c>
      <c r="B475" s="42" t="s">
        <v>1112</v>
      </c>
      <c r="C475" s="42" t="s">
        <v>1108</v>
      </c>
      <c r="D475" s="42"/>
      <c r="E475" s="42"/>
      <c r="F475" s="42"/>
      <c r="G475" s="42"/>
      <c r="H475" s="42" t="s">
        <v>48</v>
      </c>
      <c r="I475" s="43">
        <v>2.9</v>
      </c>
      <c r="J475" s="43">
        <v>3.33</v>
      </c>
      <c r="K475" s="45" t="s">
        <v>572</v>
      </c>
      <c r="L475" s="43">
        <v>0.4</v>
      </c>
      <c r="M475" s="43">
        <v>3.33</v>
      </c>
    </row>
    <row r="476" spans="1:16" ht="14.1" customHeight="1" x14ac:dyDescent="0.2">
      <c r="A476" s="41" t="s">
        <v>1113</v>
      </c>
      <c r="B476" s="42" t="s">
        <v>1114</v>
      </c>
      <c r="C476" s="42" t="s">
        <v>1108</v>
      </c>
      <c r="D476" s="42"/>
      <c r="E476" s="42"/>
      <c r="F476" s="42"/>
      <c r="G476" s="42"/>
      <c r="H476" s="42" t="s">
        <v>48</v>
      </c>
      <c r="I476" s="43">
        <v>2.9</v>
      </c>
      <c r="J476" s="43">
        <v>3.33</v>
      </c>
      <c r="K476" s="42" t="s">
        <v>51</v>
      </c>
      <c r="L476" s="43">
        <v>4</v>
      </c>
      <c r="M476" s="43">
        <v>0</v>
      </c>
      <c r="N476" s="45" t="s">
        <v>572</v>
      </c>
      <c r="O476" s="43">
        <v>0.4</v>
      </c>
      <c r="P476" s="43">
        <v>3.33</v>
      </c>
    </row>
    <row r="477" spans="1:16" ht="14.1" customHeight="1" x14ac:dyDescent="0.2">
      <c r="A477" s="41" t="s">
        <v>1115</v>
      </c>
      <c r="B477" s="42" t="s">
        <v>1116</v>
      </c>
      <c r="C477" s="42" t="s">
        <v>1108</v>
      </c>
      <c r="D477" s="42"/>
      <c r="E477" s="42"/>
      <c r="F477" s="42"/>
      <c r="G477" s="42"/>
      <c r="H477" s="42" t="s">
        <v>48</v>
      </c>
      <c r="I477" s="43">
        <v>2.9</v>
      </c>
      <c r="J477" s="43">
        <v>3.33</v>
      </c>
      <c r="K477" s="45" t="s">
        <v>572</v>
      </c>
      <c r="L477" s="43">
        <v>0.4</v>
      </c>
      <c r="M477" s="43">
        <v>3.33</v>
      </c>
    </row>
    <row r="478" spans="1:16" ht="14.1" customHeight="1" x14ac:dyDescent="0.2">
      <c r="A478" s="41" t="s">
        <v>1117</v>
      </c>
      <c r="B478" s="42" t="s">
        <v>1118</v>
      </c>
      <c r="C478" s="42" t="s">
        <v>1108</v>
      </c>
      <c r="D478" s="42"/>
      <c r="E478" s="42"/>
      <c r="F478" s="42"/>
      <c r="G478" s="42"/>
      <c r="H478" s="42" t="s">
        <v>48</v>
      </c>
      <c r="I478" s="43">
        <v>2.9</v>
      </c>
      <c r="J478" s="43">
        <v>3.33</v>
      </c>
      <c r="K478" s="45" t="s">
        <v>572</v>
      </c>
      <c r="L478" s="43">
        <v>0.4</v>
      </c>
      <c r="M478" s="43">
        <v>3.33</v>
      </c>
    </row>
    <row r="479" spans="1:16" ht="14.1" customHeight="1" x14ac:dyDescent="0.2">
      <c r="A479" s="41" t="s">
        <v>1119</v>
      </c>
      <c r="B479" s="42" t="s">
        <v>1120</v>
      </c>
      <c r="C479" s="42" t="s">
        <v>1108</v>
      </c>
      <c r="D479" s="42"/>
      <c r="E479" s="42"/>
      <c r="F479" s="42"/>
      <c r="G479" s="42"/>
      <c r="H479" s="42" t="s">
        <v>48</v>
      </c>
      <c r="I479" s="43">
        <v>2.9</v>
      </c>
      <c r="J479" s="43">
        <v>3.33</v>
      </c>
      <c r="K479" s="45" t="s">
        <v>572</v>
      </c>
      <c r="L479" s="43">
        <v>0.4</v>
      </c>
      <c r="M479" s="43">
        <v>3.33</v>
      </c>
    </row>
    <row r="480" spans="1:16" ht="14.1" customHeight="1" x14ac:dyDescent="0.2">
      <c r="A480" s="41" t="s">
        <v>1121</v>
      </c>
      <c r="B480" s="42" t="s">
        <v>1122</v>
      </c>
      <c r="C480" s="42" t="s">
        <v>1108</v>
      </c>
      <c r="D480" s="42"/>
      <c r="E480" s="42"/>
      <c r="F480" s="42"/>
      <c r="G480" s="42"/>
      <c r="H480" s="42" t="s">
        <v>48</v>
      </c>
      <c r="I480" s="43">
        <v>2.9</v>
      </c>
      <c r="J480" s="43">
        <v>3.33</v>
      </c>
      <c r="K480" s="45" t="s">
        <v>572</v>
      </c>
      <c r="L480" s="43">
        <v>0.4</v>
      </c>
      <c r="M480" s="43">
        <v>3.33</v>
      </c>
    </row>
    <row r="481" spans="1:16" ht="14.1" customHeight="1" x14ac:dyDescent="0.2">
      <c r="A481" s="41" t="s">
        <v>1123</v>
      </c>
      <c r="B481" s="42" t="s">
        <v>233</v>
      </c>
      <c r="C481" s="42" t="s">
        <v>1108</v>
      </c>
      <c r="D481" s="42"/>
      <c r="E481" s="42"/>
      <c r="F481" s="42"/>
      <c r="G481" s="42"/>
      <c r="H481" s="42" t="s">
        <v>48</v>
      </c>
      <c r="I481" s="43">
        <v>2.9</v>
      </c>
      <c r="J481" s="43">
        <v>3.33</v>
      </c>
      <c r="K481" s="45" t="s">
        <v>572</v>
      </c>
      <c r="L481" s="43">
        <v>0.4</v>
      </c>
      <c r="M481" s="43">
        <v>3.33</v>
      </c>
    </row>
    <row r="482" spans="1:16" ht="14.1" customHeight="1" x14ac:dyDescent="0.2">
      <c r="A482" s="41" t="s">
        <v>1124</v>
      </c>
      <c r="B482" s="42" t="s">
        <v>235</v>
      </c>
      <c r="C482" s="42" t="s">
        <v>1108</v>
      </c>
      <c r="D482" s="42"/>
      <c r="E482" s="42"/>
      <c r="F482" s="42"/>
      <c r="G482" s="42"/>
      <c r="H482" s="42" t="s">
        <v>48</v>
      </c>
      <c r="I482" s="43">
        <v>2.9</v>
      </c>
      <c r="J482" s="43">
        <v>3.33</v>
      </c>
      <c r="K482" s="45" t="s">
        <v>572</v>
      </c>
      <c r="L482" s="43">
        <v>0.4</v>
      </c>
      <c r="M482" s="43">
        <v>3.33</v>
      </c>
    </row>
    <row r="483" spans="1:16" ht="14.1" customHeight="1" x14ac:dyDescent="0.2">
      <c r="A483" s="41" t="s">
        <v>1125</v>
      </c>
      <c r="B483" s="42" t="s">
        <v>1126</v>
      </c>
      <c r="C483" s="42" t="s">
        <v>1127</v>
      </c>
      <c r="D483" s="42"/>
      <c r="E483" s="42"/>
      <c r="F483" s="42" t="s">
        <v>577</v>
      </c>
      <c r="G483" s="42"/>
      <c r="H483" s="42" t="s">
        <v>48</v>
      </c>
      <c r="I483" s="43">
        <v>2.9</v>
      </c>
      <c r="J483" s="43">
        <v>3.33</v>
      </c>
      <c r="K483" s="45" t="s">
        <v>116</v>
      </c>
      <c r="L483" s="43">
        <v>2</v>
      </c>
      <c r="M483" s="43">
        <v>3.33</v>
      </c>
    </row>
    <row r="484" spans="1:16" ht="14.1" customHeight="1" x14ac:dyDescent="0.2">
      <c r="A484" s="41" t="s">
        <v>1128</v>
      </c>
      <c r="B484" s="42" t="s">
        <v>1129</v>
      </c>
      <c r="C484" s="42" t="s">
        <v>1127</v>
      </c>
      <c r="D484" s="42"/>
      <c r="E484" s="42"/>
      <c r="F484" s="42" t="s">
        <v>577</v>
      </c>
      <c r="G484" s="42"/>
      <c r="H484" s="42" t="s">
        <v>48</v>
      </c>
      <c r="I484" s="43">
        <v>2.9</v>
      </c>
      <c r="J484" s="43">
        <v>3.33</v>
      </c>
      <c r="K484" s="45" t="s">
        <v>116</v>
      </c>
      <c r="L484" s="43">
        <v>2</v>
      </c>
      <c r="M484" s="43">
        <v>3.33</v>
      </c>
    </row>
    <row r="485" spans="1:16" ht="14.1" customHeight="1" x14ac:dyDescent="0.2">
      <c r="A485" s="41" t="s">
        <v>1130</v>
      </c>
      <c r="B485" s="42" t="s">
        <v>1131</v>
      </c>
      <c r="C485" s="42" t="s">
        <v>1127</v>
      </c>
      <c r="D485" s="42"/>
      <c r="E485" s="42"/>
      <c r="F485" s="42" t="s">
        <v>577</v>
      </c>
      <c r="G485" s="42"/>
      <c r="H485" s="42" t="s">
        <v>48</v>
      </c>
      <c r="I485" s="43">
        <v>2.9</v>
      </c>
      <c r="J485" s="43">
        <v>3.33</v>
      </c>
      <c r="K485" s="45" t="s">
        <v>116</v>
      </c>
      <c r="L485" s="43">
        <v>2</v>
      </c>
      <c r="M485" s="43">
        <v>3.33</v>
      </c>
    </row>
    <row r="486" spans="1:16" ht="14.1" customHeight="1" x14ac:dyDescent="0.2">
      <c r="A486" s="41" t="s">
        <v>1132</v>
      </c>
      <c r="B486" s="42" t="s">
        <v>1133</v>
      </c>
      <c r="C486" s="42" t="s">
        <v>1127</v>
      </c>
      <c r="D486" s="42"/>
      <c r="E486" s="46" t="s">
        <v>309</v>
      </c>
      <c r="F486" s="42" t="s">
        <v>577</v>
      </c>
      <c r="G486" s="42"/>
      <c r="H486" s="42" t="s">
        <v>48</v>
      </c>
      <c r="I486" s="43">
        <v>2.9</v>
      </c>
      <c r="J486" s="43">
        <v>3.33</v>
      </c>
      <c r="K486" s="45" t="s">
        <v>116</v>
      </c>
      <c r="L486" s="43">
        <v>2</v>
      </c>
      <c r="M486" s="43">
        <v>3.33</v>
      </c>
      <c r="N486" s="42" t="s">
        <v>51</v>
      </c>
      <c r="O486" s="43">
        <v>2</v>
      </c>
      <c r="P486" s="43">
        <v>3.33</v>
      </c>
    </row>
    <row r="487" spans="1:16" ht="14.1" customHeight="1" x14ac:dyDescent="0.2">
      <c r="A487" s="41" t="s">
        <v>1134</v>
      </c>
      <c r="B487" s="42" t="s">
        <v>1135</v>
      </c>
      <c r="C487" s="42" t="s">
        <v>1127</v>
      </c>
      <c r="D487" s="42"/>
      <c r="E487" s="42"/>
      <c r="F487" s="42" t="s">
        <v>577</v>
      </c>
      <c r="G487" s="42"/>
      <c r="H487" s="42" t="s">
        <v>48</v>
      </c>
      <c r="I487" s="43">
        <v>2.9</v>
      </c>
      <c r="J487" s="43">
        <v>3.33</v>
      </c>
      <c r="K487" s="45" t="s">
        <v>116</v>
      </c>
      <c r="L487" s="43">
        <v>2</v>
      </c>
      <c r="M487" s="43">
        <v>3.33</v>
      </c>
    </row>
    <row r="488" spans="1:16" ht="14.1" customHeight="1" x14ac:dyDescent="0.2">
      <c r="A488" s="41" t="s">
        <v>1136</v>
      </c>
      <c r="B488" s="42" t="s">
        <v>1137</v>
      </c>
      <c r="C488" s="42" t="s">
        <v>1127</v>
      </c>
      <c r="D488" s="42"/>
      <c r="E488" s="46" t="s">
        <v>1138</v>
      </c>
      <c r="F488" s="42" t="s">
        <v>577</v>
      </c>
      <c r="G488" s="42"/>
      <c r="H488" s="42" t="s">
        <v>48</v>
      </c>
      <c r="I488" s="43">
        <v>2.9</v>
      </c>
      <c r="J488" s="43">
        <v>3.33</v>
      </c>
      <c r="K488" s="45" t="s">
        <v>116</v>
      </c>
      <c r="L488" s="43">
        <v>2</v>
      </c>
      <c r="M488" s="43">
        <v>3.33</v>
      </c>
      <c r="N488" s="42" t="s">
        <v>51</v>
      </c>
      <c r="O488" s="43">
        <v>2</v>
      </c>
      <c r="P488" s="43">
        <v>3.33</v>
      </c>
    </row>
    <row r="489" spans="1:16" ht="14.1" customHeight="1" x14ac:dyDescent="0.2">
      <c r="A489" s="41" t="s">
        <v>1139</v>
      </c>
      <c r="B489" s="42" t="s">
        <v>233</v>
      </c>
      <c r="C489" s="42" t="s">
        <v>1127</v>
      </c>
      <c r="D489" s="42"/>
      <c r="E489" s="42"/>
      <c r="F489" s="42" t="s">
        <v>577</v>
      </c>
      <c r="G489" s="42"/>
      <c r="H489" s="42" t="s">
        <v>48</v>
      </c>
      <c r="I489" s="43">
        <v>2.9</v>
      </c>
      <c r="J489" s="43">
        <v>3.33</v>
      </c>
      <c r="K489" s="45" t="s">
        <v>116</v>
      </c>
      <c r="L489" s="43">
        <v>2</v>
      </c>
      <c r="M489" s="43">
        <v>3.33</v>
      </c>
    </row>
    <row r="490" spans="1:16" ht="14.1" customHeight="1" x14ac:dyDescent="0.2">
      <c r="A490" s="41" t="s">
        <v>1140</v>
      </c>
      <c r="B490" s="42" t="s">
        <v>235</v>
      </c>
      <c r="C490" s="42" t="s">
        <v>1127</v>
      </c>
      <c r="D490" s="42"/>
      <c r="E490" s="42"/>
      <c r="F490" s="42" t="s">
        <v>577</v>
      </c>
      <c r="G490" s="42"/>
      <c r="H490" s="42" t="s">
        <v>48</v>
      </c>
      <c r="I490" s="43">
        <v>2.9</v>
      </c>
      <c r="J490" s="43">
        <v>3.33</v>
      </c>
      <c r="K490" s="45" t="s">
        <v>116</v>
      </c>
      <c r="L490" s="43">
        <v>2</v>
      </c>
      <c r="M490" s="43">
        <v>3.33</v>
      </c>
    </row>
    <row r="491" spans="1:16" ht="14.1" customHeight="1" x14ac:dyDescent="0.2">
      <c r="A491" s="41" t="s">
        <v>1141</v>
      </c>
      <c r="B491" s="42" t="s">
        <v>1142</v>
      </c>
      <c r="C491" s="42" t="s">
        <v>1143</v>
      </c>
      <c r="D491" s="42"/>
      <c r="E491" s="42"/>
      <c r="F491" s="46" t="s">
        <v>447</v>
      </c>
      <c r="G491" s="42"/>
      <c r="H491" s="42" t="s">
        <v>48</v>
      </c>
      <c r="I491" s="43">
        <v>2.9</v>
      </c>
      <c r="J491" s="43">
        <v>3.33</v>
      </c>
      <c r="K491" s="45" t="s">
        <v>116</v>
      </c>
      <c r="L491" s="43">
        <v>1</v>
      </c>
      <c r="M491" s="43">
        <v>3.33</v>
      </c>
    </row>
    <row r="492" spans="1:16" ht="14.1" customHeight="1" x14ac:dyDescent="0.2">
      <c r="A492" s="41" t="s">
        <v>1144</v>
      </c>
      <c r="B492" s="42" t="s">
        <v>1145</v>
      </c>
      <c r="C492" s="42" t="s">
        <v>1143</v>
      </c>
      <c r="D492" s="42"/>
      <c r="E492" s="42"/>
      <c r="F492" s="46" t="s">
        <v>447</v>
      </c>
      <c r="G492" s="42"/>
      <c r="H492" s="42" t="s">
        <v>48</v>
      </c>
      <c r="I492" s="43">
        <v>2.9</v>
      </c>
      <c r="J492" s="43">
        <v>3.33</v>
      </c>
      <c r="K492" s="45" t="s">
        <v>116</v>
      </c>
      <c r="L492" s="43">
        <v>1</v>
      </c>
      <c r="M492" s="43">
        <v>3.33</v>
      </c>
    </row>
    <row r="493" spans="1:16" ht="14.1" customHeight="1" x14ac:dyDescent="0.2">
      <c r="A493" s="41" t="s">
        <v>1146</v>
      </c>
      <c r="B493" s="42" t="s">
        <v>1147</v>
      </c>
      <c r="C493" s="42" t="s">
        <v>1143</v>
      </c>
      <c r="D493" s="42"/>
      <c r="E493" s="42"/>
      <c r="F493" s="46" t="s">
        <v>447</v>
      </c>
      <c r="G493" s="42"/>
      <c r="H493" s="42" t="s">
        <v>48</v>
      </c>
      <c r="I493" s="43">
        <v>2.9</v>
      </c>
      <c r="J493" s="43">
        <v>3.33</v>
      </c>
      <c r="K493" s="45" t="s">
        <v>116</v>
      </c>
      <c r="L493" s="43">
        <v>1</v>
      </c>
      <c r="M493" s="43">
        <v>3.33</v>
      </c>
      <c r="N493" s="42" t="s">
        <v>51</v>
      </c>
      <c r="O493" s="43">
        <v>4</v>
      </c>
      <c r="P493" s="43">
        <v>3.33</v>
      </c>
    </row>
    <row r="494" spans="1:16" ht="14.1" customHeight="1" x14ac:dyDescent="0.2">
      <c r="A494" s="41" t="s">
        <v>1148</v>
      </c>
      <c r="B494" s="42" t="s">
        <v>1149</v>
      </c>
      <c r="C494" s="42" t="s">
        <v>1143</v>
      </c>
      <c r="D494" s="42" t="s">
        <v>284</v>
      </c>
      <c r="E494" s="42"/>
      <c r="F494" s="46" t="s">
        <v>447</v>
      </c>
      <c r="G494" s="42"/>
      <c r="H494" s="42" t="s">
        <v>48</v>
      </c>
      <c r="I494" s="43">
        <v>2.9</v>
      </c>
      <c r="J494" s="43">
        <v>3.33</v>
      </c>
      <c r="K494" s="45" t="s">
        <v>116</v>
      </c>
      <c r="L494" s="43">
        <v>1</v>
      </c>
      <c r="M494" s="43">
        <v>3.33</v>
      </c>
      <c r="N494" s="42" t="s">
        <v>51</v>
      </c>
      <c r="O494" s="43">
        <v>1.5</v>
      </c>
      <c r="P494" s="43">
        <v>3.33</v>
      </c>
    </row>
    <row r="495" spans="1:16" ht="14.1" customHeight="1" x14ac:dyDescent="0.2">
      <c r="A495" s="41" t="s">
        <v>1150</v>
      </c>
      <c r="B495" s="42" t="s">
        <v>1151</v>
      </c>
      <c r="C495" s="42" t="s">
        <v>1143</v>
      </c>
      <c r="D495" s="42"/>
      <c r="E495" s="42"/>
      <c r="F495" s="46" t="s">
        <v>447</v>
      </c>
      <c r="G495" s="42"/>
      <c r="H495" s="42" t="s">
        <v>48</v>
      </c>
      <c r="I495" s="43">
        <v>2.9</v>
      </c>
      <c r="J495" s="43">
        <v>3.33</v>
      </c>
      <c r="K495" s="45" t="s">
        <v>116</v>
      </c>
      <c r="L495" s="43">
        <v>1</v>
      </c>
      <c r="M495" s="43">
        <v>3.33</v>
      </c>
    </row>
    <row r="496" spans="1:16" ht="14.1" customHeight="1" x14ac:dyDescent="0.2">
      <c r="A496" s="41" t="s">
        <v>1152</v>
      </c>
      <c r="B496" s="42" t="s">
        <v>1153</v>
      </c>
      <c r="C496" s="42" t="s">
        <v>1143</v>
      </c>
      <c r="D496" s="42"/>
      <c r="E496" s="42"/>
      <c r="F496" s="46" t="s">
        <v>447</v>
      </c>
      <c r="G496" s="42"/>
      <c r="H496" s="42" t="s">
        <v>48</v>
      </c>
      <c r="I496" s="43">
        <v>2.9</v>
      </c>
      <c r="J496" s="43">
        <v>3.33</v>
      </c>
      <c r="K496" s="45" t="s">
        <v>116</v>
      </c>
      <c r="L496" s="43">
        <v>1</v>
      </c>
      <c r="M496" s="43">
        <v>3.33</v>
      </c>
    </row>
    <row r="497" spans="1:16" ht="14.1" customHeight="1" x14ac:dyDescent="0.2">
      <c r="A497" s="41" t="s">
        <v>1154</v>
      </c>
      <c r="B497" s="42" t="s">
        <v>1155</v>
      </c>
      <c r="C497" s="42" t="s">
        <v>1143</v>
      </c>
      <c r="D497" s="42"/>
      <c r="E497" s="46" t="s">
        <v>212</v>
      </c>
      <c r="F497" s="46" t="s">
        <v>447</v>
      </c>
      <c r="G497" s="42"/>
      <c r="H497" s="42" t="s">
        <v>48</v>
      </c>
      <c r="I497" s="43">
        <v>2.9</v>
      </c>
      <c r="J497" s="43">
        <v>3.33</v>
      </c>
      <c r="K497" s="45" t="s">
        <v>116</v>
      </c>
      <c r="L497" s="43">
        <v>1</v>
      </c>
      <c r="M497" s="43">
        <v>3.33</v>
      </c>
      <c r="N497" s="42" t="s">
        <v>51</v>
      </c>
      <c r="O497" s="43">
        <v>4</v>
      </c>
      <c r="P497" s="43">
        <v>3.33</v>
      </c>
    </row>
    <row r="498" spans="1:16" ht="14.1" customHeight="1" x14ac:dyDescent="0.2">
      <c r="A498" s="41" t="s">
        <v>1156</v>
      </c>
      <c r="B498" s="42" t="s">
        <v>379</v>
      </c>
      <c r="C498" s="42" t="s">
        <v>1143</v>
      </c>
      <c r="D498" s="42"/>
      <c r="E498" s="42"/>
      <c r="F498" s="46" t="s">
        <v>447</v>
      </c>
      <c r="G498" s="42"/>
      <c r="H498" s="42" t="s">
        <v>48</v>
      </c>
      <c r="I498" s="43">
        <v>2.9</v>
      </c>
      <c r="J498" s="43">
        <v>3.33</v>
      </c>
      <c r="K498" s="45" t="s">
        <v>116</v>
      </c>
      <c r="L498" s="43">
        <v>1</v>
      </c>
      <c r="M498" s="43">
        <v>3.33</v>
      </c>
    </row>
    <row r="499" spans="1:16" ht="14.1" customHeight="1" x14ac:dyDescent="0.2">
      <c r="A499" s="41" t="s">
        <v>1157</v>
      </c>
      <c r="B499" s="42" t="s">
        <v>1158</v>
      </c>
      <c r="C499" s="42" t="s">
        <v>1143</v>
      </c>
      <c r="D499" s="42"/>
      <c r="E499" s="42"/>
      <c r="F499" s="46" t="s">
        <v>447</v>
      </c>
      <c r="G499" s="42"/>
      <c r="H499" s="42" t="s">
        <v>48</v>
      </c>
      <c r="I499" s="43">
        <v>2.9</v>
      </c>
      <c r="J499" s="43">
        <v>3.33</v>
      </c>
      <c r="K499" s="45" t="s">
        <v>116</v>
      </c>
      <c r="L499" s="43">
        <v>1</v>
      </c>
      <c r="M499" s="43">
        <v>3.33</v>
      </c>
    </row>
    <row r="500" spans="1:16" ht="14.1" customHeight="1" x14ac:dyDescent="0.2">
      <c r="A500" s="41" t="s">
        <v>1159</v>
      </c>
      <c r="B500" s="42" t="s">
        <v>233</v>
      </c>
      <c r="C500" s="42" t="s">
        <v>1143</v>
      </c>
      <c r="D500" s="42"/>
      <c r="E500" s="42"/>
      <c r="F500" s="46" t="s">
        <v>447</v>
      </c>
      <c r="G500" s="42"/>
      <c r="H500" s="42" t="s">
        <v>48</v>
      </c>
      <c r="I500" s="43">
        <v>2.9</v>
      </c>
      <c r="J500" s="43">
        <v>3.33</v>
      </c>
      <c r="K500" s="45" t="s">
        <v>116</v>
      </c>
      <c r="L500" s="43">
        <v>1</v>
      </c>
      <c r="M500" s="43">
        <v>3.33</v>
      </c>
    </row>
    <row r="501" spans="1:16" ht="14.1" customHeight="1" x14ac:dyDescent="0.2">
      <c r="A501" s="41" t="s">
        <v>1160</v>
      </c>
      <c r="B501" s="42" t="s">
        <v>235</v>
      </c>
      <c r="C501" s="42" t="s">
        <v>1143</v>
      </c>
      <c r="D501" s="42"/>
      <c r="E501" s="42"/>
      <c r="F501" s="46" t="s">
        <v>447</v>
      </c>
      <c r="G501" s="42"/>
      <c r="H501" s="42" t="s">
        <v>48</v>
      </c>
      <c r="I501" s="43">
        <v>2.9</v>
      </c>
      <c r="J501" s="43">
        <v>3.33</v>
      </c>
      <c r="K501" s="45" t="s">
        <v>116</v>
      </c>
      <c r="L501" s="43">
        <v>1</v>
      </c>
      <c r="M501" s="43">
        <v>3.33</v>
      </c>
    </row>
    <row r="502" spans="1:16" ht="14.1" customHeight="1" x14ac:dyDescent="0.2">
      <c r="A502" s="41" t="s">
        <v>1161</v>
      </c>
      <c r="B502" s="42" t="s">
        <v>1162</v>
      </c>
      <c r="C502" s="42" t="s">
        <v>1163</v>
      </c>
      <c r="D502" s="42"/>
      <c r="E502" s="42"/>
      <c r="F502" s="46" t="s">
        <v>566</v>
      </c>
      <c r="G502" s="42"/>
      <c r="H502" s="42" t="s">
        <v>48</v>
      </c>
      <c r="I502" s="43">
        <v>2.9</v>
      </c>
      <c r="J502" s="43">
        <v>3.33</v>
      </c>
      <c r="K502" s="45" t="s">
        <v>116</v>
      </c>
      <c r="L502" s="43">
        <v>1</v>
      </c>
      <c r="M502" s="43">
        <v>0</v>
      </c>
    </row>
    <row r="503" spans="1:16" ht="14.1" customHeight="1" x14ac:dyDescent="0.2">
      <c r="A503" s="41" t="s">
        <v>1164</v>
      </c>
      <c r="B503" s="42" t="s">
        <v>970</v>
      </c>
      <c r="C503" s="42" t="s">
        <v>1163</v>
      </c>
      <c r="D503" s="42"/>
      <c r="E503" s="42" t="s">
        <v>316</v>
      </c>
      <c r="F503" s="46" t="s">
        <v>566</v>
      </c>
      <c r="G503" s="42"/>
      <c r="H503" s="42" t="s">
        <v>48</v>
      </c>
      <c r="I503" s="43">
        <v>2.9</v>
      </c>
      <c r="J503" s="43">
        <v>3.33</v>
      </c>
      <c r="K503" s="45" t="s">
        <v>116</v>
      </c>
      <c r="L503" s="43">
        <v>1</v>
      </c>
      <c r="M503" s="43">
        <v>0</v>
      </c>
      <c r="N503" s="42" t="s">
        <v>51</v>
      </c>
      <c r="O503" s="43">
        <v>2</v>
      </c>
      <c r="P503" s="43">
        <v>3.33</v>
      </c>
    </row>
    <row r="504" spans="1:16" ht="14.1" customHeight="1" x14ac:dyDescent="0.2">
      <c r="A504" s="41" t="s">
        <v>1165</v>
      </c>
      <c r="B504" s="42" t="s">
        <v>1166</v>
      </c>
      <c r="C504" s="42" t="s">
        <v>1163</v>
      </c>
      <c r="D504" s="42"/>
      <c r="E504" s="42"/>
      <c r="F504" s="46" t="s">
        <v>566</v>
      </c>
      <c r="G504" s="42"/>
      <c r="H504" s="42" t="s">
        <v>48</v>
      </c>
      <c r="I504" s="43">
        <v>2.9</v>
      </c>
      <c r="J504" s="43">
        <v>3.33</v>
      </c>
      <c r="K504" s="45" t="s">
        <v>116</v>
      </c>
      <c r="L504" s="43">
        <v>1</v>
      </c>
      <c r="M504" s="43">
        <v>0</v>
      </c>
      <c r="N504" s="42" t="s">
        <v>51</v>
      </c>
      <c r="O504" s="43">
        <v>3</v>
      </c>
      <c r="P504" s="43">
        <v>0</v>
      </c>
    </row>
    <row r="505" spans="1:16" ht="14.1" customHeight="1" x14ac:dyDescent="0.2">
      <c r="A505" s="41" t="s">
        <v>1167</v>
      </c>
      <c r="B505" s="42" t="s">
        <v>1168</v>
      </c>
      <c r="C505" s="42" t="s">
        <v>1163</v>
      </c>
      <c r="D505" s="42"/>
      <c r="E505" s="42"/>
      <c r="F505" s="46" t="s">
        <v>566</v>
      </c>
      <c r="G505" s="42"/>
      <c r="H505" s="42" t="s">
        <v>48</v>
      </c>
      <c r="I505" s="43">
        <v>2.9</v>
      </c>
      <c r="J505" s="43">
        <v>3.33</v>
      </c>
      <c r="K505" s="45" t="s">
        <v>116</v>
      </c>
      <c r="L505" s="43">
        <v>1</v>
      </c>
      <c r="M505" s="43">
        <v>0</v>
      </c>
    </row>
    <row r="506" spans="1:16" ht="14.1" customHeight="1" x14ac:dyDescent="0.2">
      <c r="A506" s="41" t="s">
        <v>1169</v>
      </c>
      <c r="B506" s="42" t="s">
        <v>1170</v>
      </c>
      <c r="C506" s="42" t="s">
        <v>1163</v>
      </c>
      <c r="D506" s="42"/>
      <c r="E506" s="46" t="s">
        <v>1171</v>
      </c>
      <c r="F506" s="46" t="s">
        <v>566</v>
      </c>
      <c r="G506" s="42"/>
      <c r="H506" s="42" t="s">
        <v>48</v>
      </c>
      <c r="I506" s="43">
        <v>2.9</v>
      </c>
      <c r="J506" s="43">
        <v>3.33</v>
      </c>
      <c r="K506" s="45" t="s">
        <v>116</v>
      </c>
      <c r="L506" s="43">
        <v>1</v>
      </c>
      <c r="M506" s="43">
        <v>0</v>
      </c>
      <c r="N506" s="42" t="s">
        <v>51</v>
      </c>
      <c r="O506" s="43">
        <v>2</v>
      </c>
      <c r="P506" s="43">
        <v>3.33</v>
      </c>
    </row>
    <row r="507" spans="1:16" ht="14.1" customHeight="1" x14ac:dyDescent="0.2">
      <c r="A507" s="41" t="s">
        <v>1172</v>
      </c>
      <c r="B507" s="42" t="s">
        <v>1173</v>
      </c>
      <c r="C507" s="42" t="s">
        <v>1163</v>
      </c>
      <c r="D507" s="42"/>
      <c r="E507" s="42"/>
      <c r="F507" s="46" t="s">
        <v>566</v>
      </c>
      <c r="G507" s="42"/>
      <c r="H507" s="42" t="s">
        <v>48</v>
      </c>
      <c r="I507" s="43">
        <v>2.9</v>
      </c>
      <c r="J507" s="43">
        <v>3.33</v>
      </c>
      <c r="K507" s="45" t="s">
        <v>116</v>
      </c>
      <c r="L507" s="43">
        <v>1</v>
      </c>
      <c r="M507" s="43">
        <v>0</v>
      </c>
      <c r="N507" s="42" t="s">
        <v>51</v>
      </c>
      <c r="O507" s="43">
        <v>4</v>
      </c>
      <c r="P507" s="43">
        <v>3.33</v>
      </c>
    </row>
    <row r="508" spans="1:16" ht="14.1" customHeight="1" x14ac:dyDescent="0.2">
      <c r="A508" s="41" t="s">
        <v>1174</v>
      </c>
      <c r="B508" s="42" t="s">
        <v>1175</v>
      </c>
      <c r="C508" s="42" t="s">
        <v>1163</v>
      </c>
      <c r="D508" s="42"/>
      <c r="E508" s="42"/>
      <c r="F508" s="46" t="s">
        <v>566</v>
      </c>
      <c r="G508" s="42"/>
      <c r="H508" s="42" t="s">
        <v>48</v>
      </c>
      <c r="I508" s="43">
        <v>2.9</v>
      </c>
      <c r="J508" s="43">
        <v>3.33</v>
      </c>
      <c r="K508" s="45" t="s">
        <v>116</v>
      </c>
      <c r="L508" s="43">
        <v>1</v>
      </c>
      <c r="M508" s="43">
        <v>0</v>
      </c>
    </row>
    <row r="509" spans="1:16" ht="14.1" customHeight="1" x14ac:dyDescent="0.2">
      <c r="A509" s="41" t="s">
        <v>1176</v>
      </c>
      <c r="B509" s="42" t="s">
        <v>1177</v>
      </c>
      <c r="C509" s="42" t="s">
        <v>1163</v>
      </c>
      <c r="D509" s="42"/>
      <c r="E509" s="42"/>
      <c r="F509" s="46" t="s">
        <v>566</v>
      </c>
      <c r="G509" s="42"/>
      <c r="H509" s="42" t="s">
        <v>48</v>
      </c>
      <c r="I509" s="43">
        <v>2.9</v>
      </c>
      <c r="J509" s="43">
        <v>3.33</v>
      </c>
      <c r="K509" s="45" t="s">
        <v>116</v>
      </c>
      <c r="L509" s="43">
        <v>1</v>
      </c>
      <c r="M509" s="43">
        <v>0</v>
      </c>
    </row>
    <row r="510" spans="1:16" ht="14.1" customHeight="1" x14ac:dyDescent="0.2">
      <c r="A510" s="41" t="s">
        <v>1178</v>
      </c>
      <c r="B510" s="42" t="s">
        <v>233</v>
      </c>
      <c r="C510" s="42" t="s">
        <v>1163</v>
      </c>
      <c r="D510" s="42"/>
      <c r="E510" s="42"/>
      <c r="F510" s="46" t="s">
        <v>566</v>
      </c>
      <c r="G510" s="42"/>
      <c r="H510" s="42" t="s">
        <v>48</v>
      </c>
      <c r="I510" s="43">
        <v>2.9</v>
      </c>
      <c r="J510" s="43">
        <v>3.33</v>
      </c>
      <c r="K510" s="45" t="s">
        <v>116</v>
      </c>
      <c r="L510" s="43">
        <v>1</v>
      </c>
      <c r="M510" s="43">
        <v>0</v>
      </c>
    </row>
    <row r="511" spans="1:16" ht="14.1" customHeight="1" x14ac:dyDescent="0.2">
      <c r="A511" s="41" t="s">
        <v>1179</v>
      </c>
      <c r="B511" s="42" t="s">
        <v>235</v>
      </c>
      <c r="C511" s="42" t="s">
        <v>1163</v>
      </c>
      <c r="D511" s="42"/>
      <c r="E511" s="42"/>
      <c r="F511" s="46" t="s">
        <v>566</v>
      </c>
      <c r="G511" s="42"/>
      <c r="H511" s="42" t="s">
        <v>48</v>
      </c>
      <c r="I511" s="43">
        <v>2.9</v>
      </c>
      <c r="J511" s="43">
        <v>3.33</v>
      </c>
      <c r="K511" s="45" t="s">
        <v>116</v>
      </c>
      <c r="L511" s="43">
        <v>1</v>
      </c>
      <c r="M511" s="43">
        <v>0</v>
      </c>
    </row>
    <row r="512" spans="1:16" ht="14.1" customHeight="1" x14ac:dyDescent="0.2">
      <c r="A512" s="41" t="s">
        <v>1180</v>
      </c>
      <c r="B512" s="42" t="s">
        <v>1181</v>
      </c>
      <c r="C512" s="42" t="s">
        <v>1182</v>
      </c>
      <c r="D512" s="42"/>
      <c r="E512" s="42"/>
      <c r="F512" s="42"/>
      <c r="G512" s="42"/>
      <c r="H512" s="42" t="s">
        <v>48</v>
      </c>
      <c r="I512" s="43">
        <v>2.9</v>
      </c>
      <c r="J512" s="43">
        <v>3.33</v>
      </c>
      <c r="K512" s="45" t="s">
        <v>116</v>
      </c>
      <c r="L512" s="43">
        <v>2</v>
      </c>
      <c r="M512" s="43">
        <v>3.33</v>
      </c>
    </row>
    <row r="513" spans="1:16" ht="14.1" customHeight="1" x14ac:dyDescent="0.2">
      <c r="A513" s="41" t="s">
        <v>1183</v>
      </c>
      <c r="B513" s="42" t="s">
        <v>1184</v>
      </c>
      <c r="C513" s="42" t="s">
        <v>1182</v>
      </c>
      <c r="D513" s="42"/>
      <c r="E513" s="42"/>
      <c r="F513" s="42"/>
      <c r="G513" s="42"/>
      <c r="H513" s="42" t="s">
        <v>48</v>
      </c>
      <c r="I513" s="43">
        <v>2.9</v>
      </c>
      <c r="J513" s="43">
        <v>3.33</v>
      </c>
      <c r="K513" s="45" t="s">
        <v>116</v>
      </c>
      <c r="L513" s="43">
        <v>2</v>
      </c>
      <c r="M513" s="43">
        <v>3.33</v>
      </c>
    </row>
    <row r="514" spans="1:16" ht="14.1" customHeight="1" x14ac:dyDescent="0.2">
      <c r="A514" s="41" t="s">
        <v>1185</v>
      </c>
      <c r="B514" s="42" t="s">
        <v>1186</v>
      </c>
      <c r="C514" s="42" t="s">
        <v>1182</v>
      </c>
      <c r="D514" s="42"/>
      <c r="E514" s="42"/>
      <c r="F514" s="42"/>
      <c r="G514" s="42"/>
      <c r="H514" s="42" t="s">
        <v>48</v>
      </c>
      <c r="I514" s="43">
        <v>2.9</v>
      </c>
      <c r="J514" s="43">
        <v>3.33</v>
      </c>
      <c r="K514" s="45" t="s">
        <v>116</v>
      </c>
      <c r="L514" s="43">
        <v>2</v>
      </c>
      <c r="M514" s="43">
        <v>3.33</v>
      </c>
      <c r="N514" s="42" t="s">
        <v>51</v>
      </c>
      <c r="O514" s="43">
        <v>2</v>
      </c>
      <c r="P514" s="43">
        <v>3.33</v>
      </c>
    </row>
    <row r="515" spans="1:16" ht="14.1" customHeight="1" x14ac:dyDescent="0.2">
      <c r="A515" s="41" t="s">
        <v>1187</v>
      </c>
      <c r="B515" s="42" t="s">
        <v>1188</v>
      </c>
      <c r="C515" s="42" t="s">
        <v>1182</v>
      </c>
      <c r="D515" s="42"/>
      <c r="E515" s="42"/>
      <c r="F515" s="42"/>
      <c r="G515" s="42"/>
      <c r="H515" s="42" t="s">
        <v>48</v>
      </c>
      <c r="I515" s="43">
        <v>2.9</v>
      </c>
      <c r="J515" s="43">
        <v>3.33</v>
      </c>
      <c r="K515" s="45" t="s">
        <v>116</v>
      </c>
      <c r="L515" s="43">
        <v>2</v>
      </c>
      <c r="M515" s="43">
        <v>3.33</v>
      </c>
    </row>
    <row r="516" spans="1:16" ht="14.1" customHeight="1" x14ac:dyDescent="0.2">
      <c r="A516" s="41" t="s">
        <v>1189</v>
      </c>
      <c r="B516" s="42" t="s">
        <v>574</v>
      </c>
      <c r="C516" s="42" t="s">
        <v>1182</v>
      </c>
      <c r="D516" s="42"/>
      <c r="E516" s="46" t="s">
        <v>212</v>
      </c>
      <c r="F516" s="42"/>
      <c r="G516" s="42"/>
      <c r="H516" s="42" t="s">
        <v>48</v>
      </c>
      <c r="I516" s="43">
        <v>2.9</v>
      </c>
      <c r="J516" s="43">
        <v>3.33</v>
      </c>
      <c r="K516" s="45" t="s">
        <v>116</v>
      </c>
      <c r="L516" s="43">
        <v>2</v>
      </c>
      <c r="M516" s="43">
        <v>3.33</v>
      </c>
      <c r="N516" s="42" t="s">
        <v>51</v>
      </c>
      <c r="O516" s="43">
        <v>2</v>
      </c>
      <c r="P516" s="43">
        <v>3.33</v>
      </c>
    </row>
    <row r="517" spans="1:16" ht="14.1" customHeight="1" x14ac:dyDescent="0.2">
      <c r="A517" s="41" t="s">
        <v>1190</v>
      </c>
      <c r="B517" s="42" t="s">
        <v>233</v>
      </c>
      <c r="C517" s="42" t="s">
        <v>1182</v>
      </c>
      <c r="D517" s="42"/>
      <c r="E517" s="42"/>
      <c r="F517" s="42"/>
      <c r="G517" s="42"/>
      <c r="H517" s="42" t="s">
        <v>48</v>
      </c>
      <c r="I517" s="43">
        <v>2.9</v>
      </c>
      <c r="J517" s="43">
        <v>3.33</v>
      </c>
      <c r="K517" s="45" t="s">
        <v>116</v>
      </c>
      <c r="L517" s="43">
        <v>2</v>
      </c>
      <c r="M517" s="43">
        <v>3.33</v>
      </c>
    </row>
    <row r="518" spans="1:16" ht="14.1" customHeight="1" x14ac:dyDescent="0.2">
      <c r="A518" s="41" t="s">
        <v>1191</v>
      </c>
      <c r="B518" s="42" t="s">
        <v>235</v>
      </c>
      <c r="C518" s="42" t="s">
        <v>1182</v>
      </c>
      <c r="D518" s="42"/>
      <c r="E518" s="42"/>
      <c r="F518" s="42"/>
      <c r="G518" s="42"/>
      <c r="H518" s="42" t="s">
        <v>48</v>
      </c>
      <c r="I518" s="43">
        <v>2.9</v>
      </c>
      <c r="J518" s="43">
        <v>3.33</v>
      </c>
      <c r="K518" s="45" t="s">
        <v>116</v>
      </c>
      <c r="L518" s="43">
        <v>2</v>
      </c>
      <c r="M518" s="43">
        <v>3.33</v>
      </c>
    </row>
    <row r="519" spans="1:16" ht="14.1" customHeight="1" x14ac:dyDescent="0.2">
      <c r="A519" s="41" t="s">
        <v>1192</v>
      </c>
      <c r="B519" s="42" t="s">
        <v>1193</v>
      </c>
      <c r="C519" s="42" t="s">
        <v>1194</v>
      </c>
      <c r="D519" s="42"/>
      <c r="E519" s="42"/>
      <c r="F519" s="42" t="s">
        <v>577</v>
      </c>
      <c r="G519" s="42"/>
      <c r="H519" s="42" t="s">
        <v>48</v>
      </c>
      <c r="I519" s="43">
        <v>2.9</v>
      </c>
      <c r="J519" s="43">
        <v>3.33</v>
      </c>
      <c r="K519" s="45" t="s">
        <v>116</v>
      </c>
      <c r="L519" s="43">
        <v>1</v>
      </c>
      <c r="M519" s="43">
        <v>3.33</v>
      </c>
    </row>
    <row r="520" spans="1:16" ht="14.1" customHeight="1" x14ac:dyDescent="0.2">
      <c r="A520" s="41" t="s">
        <v>1195</v>
      </c>
      <c r="B520" s="42" t="s">
        <v>1196</v>
      </c>
      <c r="C520" s="42" t="s">
        <v>1194</v>
      </c>
      <c r="D520" s="42"/>
      <c r="E520" s="42"/>
      <c r="F520" s="42" t="s">
        <v>577</v>
      </c>
      <c r="G520" s="42"/>
      <c r="H520" s="42" t="s">
        <v>48</v>
      </c>
      <c r="I520" s="43">
        <v>2.9</v>
      </c>
      <c r="J520" s="43">
        <v>3.33</v>
      </c>
      <c r="K520" s="45" t="s">
        <v>116</v>
      </c>
      <c r="L520" s="43">
        <v>1</v>
      </c>
      <c r="M520" s="43">
        <v>3.33</v>
      </c>
      <c r="N520" s="42" t="s">
        <v>51</v>
      </c>
      <c r="O520" s="43">
        <v>3.5</v>
      </c>
      <c r="P520" s="43">
        <v>3.33</v>
      </c>
    </row>
    <row r="521" spans="1:16" ht="14.1" customHeight="1" x14ac:dyDescent="0.2">
      <c r="A521" s="41" t="s">
        <v>1197</v>
      </c>
      <c r="B521" s="42" t="s">
        <v>1198</v>
      </c>
      <c r="C521" s="42" t="s">
        <v>1194</v>
      </c>
      <c r="D521" s="42" t="s">
        <v>284</v>
      </c>
      <c r="E521" s="42"/>
      <c r="F521" s="42" t="s">
        <v>577</v>
      </c>
      <c r="G521" s="42"/>
      <c r="H521" s="42" t="s">
        <v>48</v>
      </c>
      <c r="I521" s="43">
        <v>2.9</v>
      </c>
      <c r="J521" s="43">
        <v>3.33</v>
      </c>
      <c r="K521" s="45" t="s">
        <v>116</v>
      </c>
      <c r="L521" s="43">
        <v>1</v>
      </c>
      <c r="M521" s="43">
        <v>3.33</v>
      </c>
      <c r="N521" s="42" t="s">
        <v>51</v>
      </c>
      <c r="O521" s="43">
        <v>1.5</v>
      </c>
      <c r="P521" s="43">
        <v>3.33</v>
      </c>
    </row>
    <row r="522" spans="1:16" ht="14.1" customHeight="1" x14ac:dyDescent="0.2">
      <c r="A522" s="41" t="s">
        <v>1199</v>
      </c>
      <c r="B522" s="42" t="s">
        <v>1200</v>
      </c>
      <c r="C522" s="42" t="s">
        <v>1194</v>
      </c>
      <c r="D522" s="42"/>
      <c r="E522" s="42"/>
      <c r="F522" s="42" t="s">
        <v>577</v>
      </c>
      <c r="G522" s="42"/>
      <c r="H522" s="42" t="s">
        <v>48</v>
      </c>
      <c r="I522" s="43">
        <v>2.9</v>
      </c>
      <c r="J522" s="43">
        <v>3.33</v>
      </c>
      <c r="K522" s="45" t="s">
        <v>116</v>
      </c>
      <c r="L522" s="43">
        <v>1</v>
      </c>
      <c r="M522" s="43">
        <v>3.33</v>
      </c>
    </row>
    <row r="523" spans="1:16" ht="14.1" customHeight="1" x14ac:dyDescent="0.2">
      <c r="A523" s="41" t="s">
        <v>1201</v>
      </c>
      <c r="B523" s="42" t="s">
        <v>233</v>
      </c>
      <c r="C523" s="42" t="s">
        <v>1194</v>
      </c>
      <c r="D523" s="42"/>
      <c r="E523" s="42"/>
      <c r="F523" s="42" t="s">
        <v>577</v>
      </c>
      <c r="G523" s="42"/>
      <c r="H523" s="42" t="s">
        <v>48</v>
      </c>
      <c r="I523" s="43">
        <v>2.9</v>
      </c>
      <c r="J523" s="43">
        <v>3.33</v>
      </c>
      <c r="K523" s="45" t="s">
        <v>116</v>
      </c>
      <c r="L523" s="43">
        <v>1</v>
      </c>
      <c r="M523" s="43">
        <v>3.33</v>
      </c>
    </row>
    <row r="524" spans="1:16" ht="14.1" customHeight="1" x14ac:dyDescent="0.2">
      <c r="A524" s="41" t="s">
        <v>1202</v>
      </c>
      <c r="B524" s="42" t="s">
        <v>235</v>
      </c>
      <c r="C524" s="42" t="s">
        <v>1194</v>
      </c>
      <c r="D524" s="42"/>
      <c r="E524" s="42"/>
      <c r="F524" s="42" t="s">
        <v>577</v>
      </c>
      <c r="G524" s="42"/>
      <c r="H524" s="42" t="s">
        <v>48</v>
      </c>
      <c r="I524" s="43">
        <v>2.9</v>
      </c>
      <c r="J524" s="43">
        <v>3.33</v>
      </c>
      <c r="K524" s="45" t="s">
        <v>116</v>
      </c>
      <c r="L524" s="43">
        <v>1</v>
      </c>
      <c r="M524" s="43">
        <v>3.33</v>
      </c>
    </row>
    <row r="525" spans="1:16" ht="14.1" customHeight="1" x14ac:dyDescent="0.2">
      <c r="A525" s="41" t="s">
        <v>1203</v>
      </c>
      <c r="B525" s="42" t="s">
        <v>1204</v>
      </c>
      <c r="C525" s="42" t="s">
        <v>1205</v>
      </c>
      <c r="D525" s="42"/>
      <c r="E525" s="45" t="s">
        <v>569</v>
      </c>
      <c r="F525" s="42"/>
      <c r="G525" s="42"/>
      <c r="H525" s="42" t="s">
        <v>48</v>
      </c>
      <c r="I525" s="43">
        <v>2.9</v>
      </c>
      <c r="J525" s="43">
        <v>3.33</v>
      </c>
      <c r="K525" s="45" t="s">
        <v>116</v>
      </c>
      <c r="L525" s="43">
        <v>1</v>
      </c>
      <c r="M525" s="43">
        <v>0</v>
      </c>
      <c r="N525" s="42" t="s">
        <v>51</v>
      </c>
      <c r="O525" s="43">
        <v>3</v>
      </c>
      <c r="P525" s="43">
        <v>3.33</v>
      </c>
    </row>
    <row r="526" spans="1:16" ht="14.1" customHeight="1" x14ac:dyDescent="0.2">
      <c r="A526" s="41" t="s">
        <v>1206</v>
      </c>
      <c r="B526" s="42" t="s">
        <v>1207</v>
      </c>
      <c r="C526" s="42" t="s">
        <v>1205</v>
      </c>
      <c r="D526" s="42"/>
      <c r="E526" s="42"/>
      <c r="F526" s="42"/>
      <c r="G526" s="42"/>
      <c r="H526" s="42" t="s">
        <v>48</v>
      </c>
      <c r="I526" s="43">
        <v>2.9</v>
      </c>
      <c r="J526" s="43">
        <v>3.33</v>
      </c>
      <c r="K526" s="45" t="s">
        <v>116</v>
      </c>
      <c r="L526" s="43">
        <v>1</v>
      </c>
      <c r="M526" s="43">
        <v>0</v>
      </c>
    </row>
    <row r="527" spans="1:16" ht="14.1" customHeight="1" x14ac:dyDescent="0.2">
      <c r="A527" s="41" t="s">
        <v>1208</v>
      </c>
      <c r="B527" s="42" t="s">
        <v>1209</v>
      </c>
      <c r="C527" s="42" t="s">
        <v>1205</v>
      </c>
      <c r="D527" s="42"/>
      <c r="E527" s="42"/>
      <c r="F527" s="42"/>
      <c r="G527" s="42"/>
      <c r="H527" s="42" t="s">
        <v>48</v>
      </c>
      <c r="I527" s="43">
        <v>2.9</v>
      </c>
      <c r="J527" s="43">
        <v>3.33</v>
      </c>
      <c r="K527" s="45" t="s">
        <v>116</v>
      </c>
      <c r="L527" s="43">
        <v>1</v>
      </c>
      <c r="M527" s="43">
        <v>0</v>
      </c>
    </row>
    <row r="528" spans="1:16" ht="14.1" customHeight="1" x14ac:dyDescent="0.2">
      <c r="A528" s="41" t="s">
        <v>1210</v>
      </c>
      <c r="B528" s="42" t="s">
        <v>1211</v>
      </c>
      <c r="C528" s="42" t="s">
        <v>1205</v>
      </c>
      <c r="D528" s="42"/>
      <c r="E528" s="42"/>
      <c r="F528" s="42"/>
      <c r="G528" s="42"/>
      <c r="H528" s="42" t="s">
        <v>48</v>
      </c>
      <c r="I528" s="43">
        <v>2.9</v>
      </c>
      <c r="J528" s="43">
        <v>3.33</v>
      </c>
      <c r="K528" s="45" t="s">
        <v>116</v>
      </c>
      <c r="L528" s="43">
        <v>1</v>
      </c>
      <c r="M528" s="43">
        <v>0</v>
      </c>
    </row>
    <row r="529" spans="1:19" ht="12.6" customHeight="1" x14ac:dyDescent="0.2">
      <c r="A529" s="41" t="s">
        <v>1212</v>
      </c>
      <c r="B529" s="42" t="s">
        <v>1213</v>
      </c>
      <c r="C529" s="42" t="s">
        <v>1205</v>
      </c>
      <c r="D529" s="42"/>
      <c r="E529" s="42"/>
      <c r="F529" s="42"/>
      <c r="G529" s="42"/>
      <c r="H529" s="42" t="s">
        <v>48</v>
      </c>
      <c r="I529" s="43">
        <v>2.9</v>
      </c>
      <c r="J529" s="43">
        <v>3.33</v>
      </c>
      <c r="K529" s="45" t="s">
        <v>116</v>
      </c>
      <c r="L529" s="43">
        <v>1</v>
      </c>
      <c r="M529" s="43">
        <v>0</v>
      </c>
    </row>
    <row r="530" spans="1:19" ht="14.1" customHeight="1" x14ac:dyDescent="0.2">
      <c r="A530" s="41" t="s">
        <v>1214</v>
      </c>
      <c r="B530" s="42" t="s">
        <v>1215</v>
      </c>
      <c r="C530" s="42" t="s">
        <v>1205</v>
      </c>
      <c r="D530" s="42"/>
      <c r="E530" s="42"/>
      <c r="F530" s="42"/>
      <c r="G530" s="42"/>
      <c r="H530" s="42" t="s">
        <v>48</v>
      </c>
      <c r="I530" s="43">
        <v>2.9</v>
      </c>
      <c r="J530" s="43">
        <v>3.33</v>
      </c>
      <c r="K530" s="45" t="s">
        <v>116</v>
      </c>
      <c r="L530" s="43">
        <v>1</v>
      </c>
      <c r="M530" s="43">
        <v>0</v>
      </c>
    </row>
    <row r="531" spans="1:19" ht="14.1" customHeight="1" x14ac:dyDescent="0.2">
      <c r="A531" s="41" t="s">
        <v>1216</v>
      </c>
      <c r="B531" s="42" t="s">
        <v>1217</v>
      </c>
      <c r="C531" s="42" t="s">
        <v>1205</v>
      </c>
      <c r="D531" s="42"/>
      <c r="E531" s="42"/>
      <c r="F531" s="42"/>
      <c r="G531" s="42"/>
      <c r="H531" s="42" t="s">
        <v>48</v>
      </c>
      <c r="I531" s="43">
        <v>2.9</v>
      </c>
      <c r="J531" s="43">
        <v>3.33</v>
      </c>
      <c r="K531" s="45" t="s">
        <v>116</v>
      </c>
      <c r="L531" s="43">
        <v>1</v>
      </c>
      <c r="M531" s="43">
        <v>0</v>
      </c>
    </row>
    <row r="532" spans="1:19" ht="14.1" customHeight="1" x14ac:dyDescent="0.2">
      <c r="A532" s="41" t="s">
        <v>1218</v>
      </c>
      <c r="B532" s="42" t="s">
        <v>1219</v>
      </c>
      <c r="C532" s="42" t="s">
        <v>1205</v>
      </c>
      <c r="D532" s="42"/>
      <c r="E532" s="42" t="s">
        <v>279</v>
      </c>
      <c r="F532" s="42"/>
      <c r="G532" s="42"/>
      <c r="H532" s="42" t="s">
        <v>48</v>
      </c>
      <c r="I532" s="43">
        <v>2.9</v>
      </c>
      <c r="J532" s="43">
        <v>3.33</v>
      </c>
      <c r="K532" s="45" t="s">
        <v>116</v>
      </c>
      <c r="L532" s="43">
        <v>1</v>
      </c>
      <c r="M532" s="43">
        <v>0</v>
      </c>
      <c r="N532" s="42" t="s">
        <v>51</v>
      </c>
      <c r="O532" s="43">
        <v>3</v>
      </c>
      <c r="P532" s="43">
        <v>3.33</v>
      </c>
    </row>
    <row r="533" spans="1:19" ht="14.1" customHeight="1" x14ac:dyDescent="0.2">
      <c r="A533" s="41" t="s">
        <v>1220</v>
      </c>
      <c r="B533" s="42" t="s">
        <v>1221</v>
      </c>
      <c r="C533" s="42" t="s">
        <v>1205</v>
      </c>
      <c r="D533" s="42"/>
      <c r="E533" s="42"/>
      <c r="F533" s="42"/>
      <c r="G533" s="42"/>
      <c r="H533" s="42" t="s">
        <v>48</v>
      </c>
      <c r="I533" s="43">
        <v>2.9</v>
      </c>
      <c r="J533" s="43">
        <v>3.33</v>
      </c>
      <c r="K533" s="45" t="s">
        <v>116</v>
      </c>
      <c r="L533" s="43">
        <v>1</v>
      </c>
      <c r="M533" s="43">
        <v>0</v>
      </c>
    </row>
    <row r="534" spans="1:19" ht="14.1" customHeight="1" x14ac:dyDescent="0.2">
      <c r="A534" s="41" t="s">
        <v>1222</v>
      </c>
      <c r="B534" s="42" t="s">
        <v>233</v>
      </c>
      <c r="C534" s="42" t="s">
        <v>1205</v>
      </c>
      <c r="D534" s="42"/>
      <c r="E534" s="42"/>
      <c r="F534" s="42"/>
      <c r="G534" s="42"/>
      <c r="H534" s="42" t="s">
        <v>48</v>
      </c>
      <c r="I534" s="43">
        <v>2.9</v>
      </c>
      <c r="J534" s="43">
        <v>3.33</v>
      </c>
      <c r="K534" s="45" t="s">
        <v>116</v>
      </c>
      <c r="L534" s="43">
        <v>1</v>
      </c>
      <c r="M534" s="43">
        <v>0</v>
      </c>
    </row>
    <row r="535" spans="1:19" ht="14.1" customHeight="1" x14ac:dyDescent="0.2">
      <c r="A535" s="41" t="s">
        <v>1223</v>
      </c>
      <c r="B535" s="42" t="s">
        <v>235</v>
      </c>
      <c r="C535" s="42" t="s">
        <v>1205</v>
      </c>
      <c r="D535" s="42"/>
      <c r="E535" s="42"/>
      <c r="F535" s="42"/>
      <c r="G535" s="42"/>
      <c r="H535" s="42" t="s">
        <v>48</v>
      </c>
      <c r="I535" s="43">
        <v>2.9</v>
      </c>
      <c r="J535" s="43">
        <v>3.33</v>
      </c>
      <c r="K535" s="45" t="s">
        <v>116</v>
      </c>
      <c r="L535" s="43">
        <v>1</v>
      </c>
      <c r="M535" s="43">
        <v>0</v>
      </c>
    </row>
    <row r="536" spans="1:19" ht="14.1" customHeight="1" x14ac:dyDescent="0.2">
      <c r="A536" s="41" t="s">
        <v>1224</v>
      </c>
      <c r="B536" s="42" t="s">
        <v>1225</v>
      </c>
      <c r="C536" s="42" t="s">
        <v>1226</v>
      </c>
      <c r="D536" s="42"/>
      <c r="E536" s="42"/>
      <c r="F536" s="46" t="s">
        <v>1227</v>
      </c>
      <c r="G536" s="42"/>
      <c r="H536" s="42" t="s">
        <v>48</v>
      </c>
      <c r="I536" s="43">
        <v>2.9</v>
      </c>
      <c r="J536" s="43">
        <v>3.33</v>
      </c>
      <c r="K536" s="45" t="s">
        <v>116</v>
      </c>
      <c r="L536" s="43">
        <v>2</v>
      </c>
      <c r="M536" s="43">
        <v>3.33</v>
      </c>
      <c r="N536" s="42" t="s">
        <v>51</v>
      </c>
      <c r="O536" s="43">
        <v>1</v>
      </c>
      <c r="P536" s="43">
        <v>3.33</v>
      </c>
    </row>
    <row r="537" spans="1:19" ht="14.1" customHeight="1" x14ac:dyDescent="0.2">
      <c r="A537" s="41" t="s">
        <v>1228</v>
      </c>
      <c r="B537" s="42" t="s">
        <v>1229</v>
      </c>
      <c r="C537" s="42" t="s">
        <v>1226</v>
      </c>
      <c r="D537" s="42"/>
      <c r="E537" s="42"/>
      <c r="F537" s="46" t="s">
        <v>1227</v>
      </c>
      <c r="G537" s="42"/>
      <c r="H537" s="42" t="s">
        <v>48</v>
      </c>
      <c r="I537" s="43">
        <v>2.9</v>
      </c>
      <c r="J537" s="43">
        <v>3.33</v>
      </c>
      <c r="K537" s="45" t="s">
        <v>116</v>
      </c>
      <c r="L537" s="43">
        <v>2</v>
      </c>
      <c r="M537" s="43">
        <v>3.33</v>
      </c>
      <c r="N537" s="42" t="s">
        <v>51</v>
      </c>
      <c r="O537" s="43">
        <v>1</v>
      </c>
      <c r="P537" s="43">
        <v>3.33</v>
      </c>
    </row>
    <row r="538" spans="1:19" ht="14.1" customHeight="1" x14ac:dyDescent="0.2">
      <c r="A538" s="41" t="s">
        <v>1230</v>
      </c>
      <c r="B538" s="42" t="s">
        <v>1226</v>
      </c>
      <c r="C538" s="42" t="s">
        <v>1226</v>
      </c>
      <c r="D538" s="42"/>
      <c r="E538" s="46" t="s">
        <v>569</v>
      </c>
      <c r="F538" s="46" t="s">
        <v>1227</v>
      </c>
      <c r="G538" s="42"/>
      <c r="H538" s="42" t="s">
        <v>48</v>
      </c>
      <c r="I538" s="43">
        <v>2.9</v>
      </c>
      <c r="J538" s="43">
        <v>3.33</v>
      </c>
      <c r="K538" s="45" t="s">
        <v>116</v>
      </c>
      <c r="L538" s="43">
        <v>2</v>
      </c>
      <c r="M538" s="43">
        <v>3.33</v>
      </c>
      <c r="N538" s="42" t="s">
        <v>51</v>
      </c>
      <c r="O538" s="43">
        <v>1</v>
      </c>
      <c r="P538" s="43">
        <v>0</v>
      </c>
    </row>
    <row r="539" spans="1:19" ht="14.1" customHeight="1" x14ac:dyDescent="0.2">
      <c r="A539" s="41" t="s">
        <v>1231</v>
      </c>
      <c r="B539" s="42" t="s">
        <v>233</v>
      </c>
      <c r="C539" s="42" t="s">
        <v>1226</v>
      </c>
      <c r="D539" s="42"/>
      <c r="E539" s="42"/>
      <c r="F539" s="46" t="s">
        <v>1227</v>
      </c>
      <c r="G539" s="42"/>
      <c r="H539" s="42" t="s">
        <v>48</v>
      </c>
      <c r="I539" s="43">
        <v>2.9</v>
      </c>
      <c r="J539" s="43">
        <v>3.33</v>
      </c>
      <c r="K539" s="45" t="s">
        <v>116</v>
      </c>
      <c r="L539" s="43">
        <v>2</v>
      </c>
      <c r="M539" s="43">
        <v>3.33</v>
      </c>
    </row>
    <row r="540" spans="1:19" ht="14.1" customHeight="1" x14ac:dyDescent="0.2">
      <c r="A540" s="41" t="s">
        <v>1232</v>
      </c>
      <c r="B540" s="42" t="s">
        <v>235</v>
      </c>
      <c r="C540" s="42" t="s">
        <v>1226</v>
      </c>
      <c r="D540" s="42"/>
      <c r="E540" s="42"/>
      <c r="F540" s="46" t="s">
        <v>1227</v>
      </c>
      <c r="G540" s="42"/>
      <c r="H540" s="42" t="s">
        <v>48</v>
      </c>
      <c r="I540" s="43">
        <v>2.9</v>
      </c>
      <c r="J540" s="43">
        <v>3.33</v>
      </c>
      <c r="K540" s="45" t="s">
        <v>116</v>
      </c>
      <c r="L540" s="43">
        <v>2</v>
      </c>
      <c r="M540" s="43">
        <v>3.33</v>
      </c>
    </row>
    <row r="541" spans="1:19" ht="14.1" customHeight="1" x14ac:dyDescent="0.2">
      <c r="A541" s="41" t="s">
        <v>1233</v>
      </c>
      <c r="B541" s="42" t="s">
        <v>1234</v>
      </c>
      <c r="C541" s="42" t="s">
        <v>1235</v>
      </c>
      <c r="D541" s="42"/>
      <c r="E541" s="42"/>
      <c r="F541" s="42"/>
      <c r="G541" s="42"/>
      <c r="H541" s="42" t="s">
        <v>48</v>
      </c>
      <c r="I541" s="43">
        <v>2.9</v>
      </c>
      <c r="J541" s="43">
        <v>3.33</v>
      </c>
      <c r="K541" s="45" t="s">
        <v>116</v>
      </c>
      <c r="L541" s="43">
        <v>1</v>
      </c>
      <c r="M541" s="43">
        <v>3.33</v>
      </c>
      <c r="N541" s="45" t="s">
        <v>53</v>
      </c>
      <c r="O541" s="43">
        <v>1</v>
      </c>
      <c r="P541" s="43">
        <v>0</v>
      </c>
    </row>
    <row r="542" spans="1:19" ht="14.1" customHeight="1" x14ac:dyDescent="0.2">
      <c r="A542" s="41" t="s">
        <v>1236</v>
      </c>
      <c r="B542" s="42" t="s">
        <v>1237</v>
      </c>
      <c r="C542" s="42" t="s">
        <v>1235</v>
      </c>
      <c r="D542" s="42" t="s">
        <v>207</v>
      </c>
      <c r="E542" s="42"/>
      <c r="F542" s="42"/>
      <c r="G542" s="42"/>
      <c r="H542" s="42" t="s">
        <v>48</v>
      </c>
      <c r="I542" s="43">
        <v>2.9</v>
      </c>
      <c r="J542" s="43">
        <v>3.33</v>
      </c>
      <c r="K542" s="45" t="s">
        <v>116</v>
      </c>
      <c r="L542" s="43">
        <v>1</v>
      </c>
      <c r="M542" s="43">
        <v>3.33</v>
      </c>
      <c r="N542" s="42" t="s">
        <v>51</v>
      </c>
      <c r="O542" s="43">
        <v>4.5</v>
      </c>
      <c r="P542" s="43">
        <v>1.5</v>
      </c>
      <c r="Q542" s="45" t="s">
        <v>53</v>
      </c>
      <c r="R542" s="43">
        <v>1</v>
      </c>
      <c r="S542" s="43">
        <v>0</v>
      </c>
    </row>
    <row r="543" spans="1:19" ht="14.1" customHeight="1" x14ac:dyDescent="0.2">
      <c r="A543" s="41" t="s">
        <v>1238</v>
      </c>
      <c r="B543" s="42" t="s">
        <v>1235</v>
      </c>
      <c r="C543" s="42" t="s">
        <v>1235</v>
      </c>
      <c r="D543" s="42" t="s">
        <v>207</v>
      </c>
      <c r="E543" s="42"/>
      <c r="F543" s="42"/>
      <c r="G543" s="42"/>
      <c r="H543" s="42" t="s">
        <v>48</v>
      </c>
      <c r="I543" s="43">
        <v>2.9</v>
      </c>
      <c r="J543" s="43">
        <v>3.33</v>
      </c>
      <c r="K543" s="45" t="s">
        <v>116</v>
      </c>
      <c r="L543" s="43">
        <v>1</v>
      </c>
      <c r="M543" s="43">
        <v>3.33</v>
      </c>
      <c r="N543" s="42" t="s">
        <v>51</v>
      </c>
      <c r="O543" s="43">
        <v>4</v>
      </c>
      <c r="P543" s="43">
        <v>4</v>
      </c>
      <c r="Q543" s="45" t="s">
        <v>53</v>
      </c>
      <c r="R543" s="43">
        <v>1</v>
      </c>
      <c r="S543" s="43">
        <v>0</v>
      </c>
    </row>
    <row r="544" spans="1:19" ht="14.1" customHeight="1" x14ac:dyDescent="0.2">
      <c r="A544" s="41" t="s">
        <v>1239</v>
      </c>
      <c r="B544" s="42" t="s">
        <v>1240</v>
      </c>
      <c r="C544" s="42" t="s">
        <v>1235</v>
      </c>
      <c r="D544" s="42"/>
      <c r="E544" s="42"/>
      <c r="F544" s="42"/>
      <c r="G544" s="42"/>
      <c r="H544" s="42" t="s">
        <v>48</v>
      </c>
      <c r="I544" s="43">
        <v>2.9</v>
      </c>
      <c r="J544" s="43">
        <v>3.33</v>
      </c>
      <c r="K544" s="45" t="s">
        <v>116</v>
      </c>
      <c r="L544" s="43">
        <v>1</v>
      </c>
      <c r="M544" s="43">
        <v>3.33</v>
      </c>
      <c r="N544" s="42" t="s">
        <v>51</v>
      </c>
      <c r="O544" s="43">
        <v>2</v>
      </c>
      <c r="P544" s="43">
        <v>3.33</v>
      </c>
      <c r="R544" s="43"/>
      <c r="S544" s="43"/>
    </row>
    <row r="545" spans="1:19" ht="14.1" customHeight="1" x14ac:dyDescent="0.2">
      <c r="A545" s="41" t="s">
        <v>1241</v>
      </c>
      <c r="B545" s="42" t="s">
        <v>1242</v>
      </c>
      <c r="C545" s="42" t="s">
        <v>1235</v>
      </c>
      <c r="D545" s="42"/>
      <c r="E545" s="42"/>
      <c r="F545" s="42"/>
      <c r="G545" s="42"/>
      <c r="H545" s="42" t="s">
        <v>48</v>
      </c>
      <c r="I545" s="43">
        <v>2.9</v>
      </c>
      <c r="J545" s="43">
        <v>3.33</v>
      </c>
      <c r="K545" s="45" t="s">
        <v>116</v>
      </c>
      <c r="L545" s="43">
        <v>1</v>
      </c>
      <c r="M545" s="43">
        <v>3.33</v>
      </c>
      <c r="R545" s="43"/>
      <c r="S545" s="43"/>
    </row>
    <row r="546" spans="1:19" ht="14.1" customHeight="1" x14ac:dyDescent="0.2">
      <c r="A546" s="41" t="s">
        <v>1243</v>
      </c>
      <c r="B546" s="42" t="s">
        <v>1244</v>
      </c>
      <c r="C546" s="42" t="s">
        <v>1235</v>
      </c>
      <c r="D546" s="42"/>
      <c r="E546" s="42"/>
      <c r="F546" s="42"/>
      <c r="G546" s="42"/>
      <c r="H546" s="42" t="s">
        <v>48</v>
      </c>
      <c r="I546" s="43">
        <v>2.9</v>
      </c>
      <c r="J546" s="43">
        <v>3.33</v>
      </c>
      <c r="K546" s="45" t="s">
        <v>116</v>
      </c>
      <c r="L546" s="43">
        <v>1</v>
      </c>
      <c r="M546" s="43">
        <v>3.33</v>
      </c>
      <c r="N546" s="45" t="s">
        <v>53</v>
      </c>
      <c r="O546" s="43">
        <v>1</v>
      </c>
      <c r="P546" s="43">
        <v>0</v>
      </c>
    </row>
    <row r="547" spans="1:19" ht="14.1" customHeight="1" x14ac:dyDescent="0.2">
      <c r="A547" s="41" t="s">
        <v>1245</v>
      </c>
      <c r="B547" s="42" t="s">
        <v>1246</v>
      </c>
      <c r="C547" s="42" t="s">
        <v>1235</v>
      </c>
      <c r="D547" s="42"/>
      <c r="E547" s="42"/>
      <c r="F547" s="42"/>
      <c r="G547" s="42"/>
      <c r="H547" s="42" t="s">
        <v>48</v>
      </c>
      <c r="I547" s="43">
        <v>2.9</v>
      </c>
      <c r="J547" s="43">
        <v>3.33</v>
      </c>
      <c r="K547" s="45" t="s">
        <v>116</v>
      </c>
      <c r="L547" s="43">
        <v>1</v>
      </c>
      <c r="M547" s="43">
        <v>3.33</v>
      </c>
      <c r="N547" s="42" t="s">
        <v>51</v>
      </c>
      <c r="O547" s="43">
        <v>3</v>
      </c>
      <c r="P547" s="43">
        <v>0</v>
      </c>
      <c r="R547" s="43"/>
      <c r="S547" s="43"/>
    </row>
    <row r="548" spans="1:19" ht="14.1" customHeight="1" x14ac:dyDescent="0.2">
      <c r="A548" s="41" t="s">
        <v>1247</v>
      </c>
      <c r="B548" s="42" t="s">
        <v>1248</v>
      </c>
      <c r="C548" s="42" t="s">
        <v>1235</v>
      </c>
      <c r="D548" s="42"/>
      <c r="E548" s="42"/>
      <c r="F548" s="42"/>
      <c r="G548" s="42"/>
      <c r="H548" s="42" t="s">
        <v>48</v>
      </c>
      <c r="I548" s="43">
        <v>2.9</v>
      </c>
      <c r="J548" s="43">
        <v>3.33</v>
      </c>
      <c r="K548" s="45" t="s">
        <v>116</v>
      </c>
      <c r="L548" s="43">
        <v>1</v>
      </c>
      <c r="M548" s="43">
        <v>3.33</v>
      </c>
      <c r="N548" s="45" t="s">
        <v>53</v>
      </c>
      <c r="O548" s="43">
        <v>1</v>
      </c>
      <c r="P548" s="43">
        <v>0</v>
      </c>
    </row>
    <row r="549" spans="1:19" ht="14.1" customHeight="1" x14ac:dyDescent="0.2">
      <c r="A549" s="41" t="s">
        <v>1249</v>
      </c>
      <c r="B549" s="42" t="s">
        <v>1250</v>
      </c>
      <c r="C549" s="42" t="s">
        <v>1235</v>
      </c>
      <c r="D549" s="42"/>
      <c r="E549" s="42"/>
      <c r="F549" s="42"/>
      <c r="G549" s="42"/>
      <c r="H549" s="42" t="s">
        <v>48</v>
      </c>
      <c r="I549" s="43">
        <v>2.9</v>
      </c>
      <c r="J549" s="43">
        <v>3.33</v>
      </c>
      <c r="K549" s="45" t="s">
        <v>116</v>
      </c>
      <c r="L549" s="43">
        <v>1</v>
      </c>
      <c r="M549" s="43">
        <v>3.33</v>
      </c>
      <c r="N549" s="45" t="s">
        <v>53</v>
      </c>
      <c r="O549" s="43">
        <v>1</v>
      </c>
      <c r="P549" s="43">
        <v>0</v>
      </c>
    </row>
    <row r="550" spans="1:19" ht="14.1" customHeight="1" x14ac:dyDescent="0.2">
      <c r="A550" s="41" t="s">
        <v>1251</v>
      </c>
      <c r="B550" s="42" t="s">
        <v>1252</v>
      </c>
      <c r="C550" s="42" t="s">
        <v>1235</v>
      </c>
      <c r="D550" s="42"/>
      <c r="E550" s="42"/>
      <c r="F550" s="42"/>
      <c r="G550" s="42"/>
      <c r="H550" s="42" t="s">
        <v>48</v>
      </c>
      <c r="I550" s="43">
        <v>2.9</v>
      </c>
      <c r="J550" s="43">
        <v>3.33</v>
      </c>
      <c r="K550" s="45" t="s">
        <v>116</v>
      </c>
      <c r="L550" s="43">
        <v>1</v>
      </c>
      <c r="M550" s="43">
        <v>3.33</v>
      </c>
      <c r="O550" s="43"/>
      <c r="P550" s="43"/>
    </row>
    <row r="551" spans="1:19" ht="14.1" customHeight="1" x14ac:dyDescent="0.2">
      <c r="A551" s="41" t="s">
        <v>1253</v>
      </c>
      <c r="B551" s="42" t="s">
        <v>1254</v>
      </c>
      <c r="C551" s="42" t="s">
        <v>1235</v>
      </c>
      <c r="D551" s="42"/>
      <c r="E551" s="42"/>
      <c r="F551" s="42"/>
      <c r="G551" s="42"/>
      <c r="H551" s="42" t="s">
        <v>48</v>
      </c>
      <c r="I551" s="43">
        <v>2.9</v>
      </c>
      <c r="J551" s="43">
        <v>3.33</v>
      </c>
      <c r="K551" s="45" t="s">
        <v>116</v>
      </c>
      <c r="L551" s="43">
        <v>1</v>
      </c>
      <c r="M551" s="43">
        <v>3.33</v>
      </c>
      <c r="N551" s="45" t="s">
        <v>53</v>
      </c>
      <c r="O551" s="43">
        <v>1</v>
      </c>
      <c r="P551" s="43">
        <v>0</v>
      </c>
    </row>
    <row r="552" spans="1:19" ht="14.1" customHeight="1" x14ac:dyDescent="0.2">
      <c r="A552" s="41" t="s">
        <v>1255</v>
      </c>
      <c r="B552" s="42" t="s">
        <v>1256</v>
      </c>
      <c r="C552" s="42" t="s">
        <v>1235</v>
      </c>
      <c r="D552" s="42" t="s">
        <v>207</v>
      </c>
      <c r="E552" s="42"/>
      <c r="F552" s="42"/>
      <c r="G552" s="42"/>
      <c r="H552" s="42" t="s">
        <v>48</v>
      </c>
      <c r="I552" s="43">
        <v>2.9</v>
      </c>
      <c r="J552" s="43">
        <v>3.33</v>
      </c>
      <c r="K552" s="45" t="s">
        <v>116</v>
      </c>
      <c r="L552" s="43">
        <v>1</v>
      </c>
      <c r="M552" s="43">
        <v>3.33</v>
      </c>
      <c r="N552" s="42" t="s">
        <v>51</v>
      </c>
      <c r="O552" s="43">
        <v>5</v>
      </c>
      <c r="P552" s="43">
        <v>3.33</v>
      </c>
      <c r="Q552" s="45" t="s">
        <v>53</v>
      </c>
      <c r="R552" s="43">
        <v>1</v>
      </c>
      <c r="S552" s="43">
        <v>0</v>
      </c>
    </row>
    <row r="553" spans="1:19" ht="14.1" customHeight="1" x14ac:dyDescent="0.2">
      <c r="A553" s="41" t="s">
        <v>1257</v>
      </c>
      <c r="B553" s="42" t="s">
        <v>233</v>
      </c>
      <c r="C553" s="42" t="s">
        <v>1235</v>
      </c>
      <c r="D553" s="42"/>
      <c r="E553" s="42"/>
      <c r="F553" s="42"/>
      <c r="G553" s="42"/>
      <c r="H553" s="42" t="s">
        <v>48</v>
      </c>
      <c r="I553" s="43">
        <v>2.9</v>
      </c>
      <c r="J553" s="43">
        <v>3.33</v>
      </c>
      <c r="K553" s="45" t="s">
        <v>116</v>
      </c>
      <c r="L553" s="43">
        <v>1</v>
      </c>
      <c r="M553" s="43">
        <v>3.33</v>
      </c>
      <c r="N553" s="45" t="s">
        <v>53</v>
      </c>
      <c r="O553" s="43">
        <v>1</v>
      </c>
      <c r="P553" s="43">
        <v>0</v>
      </c>
    </row>
    <row r="554" spans="1:19" ht="14.1" customHeight="1" x14ac:dyDescent="0.2">
      <c r="A554" s="41" t="s">
        <v>1258</v>
      </c>
      <c r="B554" s="42" t="s">
        <v>235</v>
      </c>
      <c r="C554" s="42" t="s">
        <v>1235</v>
      </c>
      <c r="D554" s="42"/>
      <c r="E554" s="42"/>
      <c r="F554" s="42"/>
      <c r="G554" s="42"/>
      <c r="H554" s="42" t="s">
        <v>48</v>
      </c>
      <c r="I554" s="43">
        <v>2.9</v>
      </c>
      <c r="J554" s="43">
        <v>3.33</v>
      </c>
      <c r="K554" s="45" t="s">
        <v>116</v>
      </c>
      <c r="L554" s="43">
        <v>1</v>
      </c>
      <c r="M554" s="43">
        <v>3.33</v>
      </c>
      <c r="N554" s="45" t="s">
        <v>53</v>
      </c>
      <c r="O554" s="43">
        <v>1</v>
      </c>
      <c r="P554" s="43">
        <v>0</v>
      </c>
    </row>
    <row r="555" spans="1:19" ht="14.1" customHeight="1" x14ac:dyDescent="0.2">
      <c r="A555" s="41" t="s">
        <v>1259</v>
      </c>
      <c r="B555" s="42" t="s">
        <v>1260</v>
      </c>
      <c r="C555" s="42" t="s">
        <v>1261</v>
      </c>
      <c r="D555" s="42"/>
      <c r="E555" s="42"/>
      <c r="F555" s="42" t="s">
        <v>1262</v>
      </c>
      <c r="G555" s="42"/>
      <c r="H555" s="42" t="s">
        <v>48</v>
      </c>
      <c r="I555" s="43">
        <v>2.9</v>
      </c>
      <c r="J555" s="43">
        <v>3.33</v>
      </c>
      <c r="K555" s="45" t="s">
        <v>116</v>
      </c>
      <c r="L555" s="43">
        <v>4</v>
      </c>
      <c r="M555" s="43">
        <v>3.33</v>
      </c>
    </row>
    <row r="556" spans="1:19" ht="14.1" customHeight="1" x14ac:dyDescent="0.2">
      <c r="A556" s="41" t="s">
        <v>1263</v>
      </c>
      <c r="B556" s="42" t="s">
        <v>1264</v>
      </c>
      <c r="C556" s="42" t="s">
        <v>1261</v>
      </c>
      <c r="D556" s="42"/>
      <c r="E556" s="42"/>
      <c r="F556" s="42" t="s">
        <v>1262</v>
      </c>
      <c r="G556" s="42"/>
      <c r="H556" s="42" t="s">
        <v>48</v>
      </c>
      <c r="I556" s="43">
        <v>2.9</v>
      </c>
      <c r="J556" s="43">
        <v>3.33</v>
      </c>
      <c r="K556" s="45" t="s">
        <v>116</v>
      </c>
      <c r="L556" s="43">
        <v>4</v>
      </c>
      <c r="M556" s="43">
        <v>3.33</v>
      </c>
    </row>
    <row r="557" spans="1:19" ht="14.1" customHeight="1" x14ac:dyDescent="0.2">
      <c r="A557" s="41" t="s">
        <v>1265</v>
      </c>
      <c r="B557" s="42" t="s">
        <v>1266</v>
      </c>
      <c r="C557" s="42" t="s">
        <v>1261</v>
      </c>
      <c r="D557" s="42"/>
      <c r="E557" s="42"/>
      <c r="F557" s="42" t="s">
        <v>1262</v>
      </c>
      <c r="G557" s="42"/>
      <c r="H557" s="42" t="s">
        <v>48</v>
      </c>
      <c r="I557" s="43">
        <v>2.9</v>
      </c>
      <c r="J557" s="43">
        <v>3.33</v>
      </c>
      <c r="K557" s="45" t="s">
        <v>116</v>
      </c>
      <c r="L557" s="43">
        <v>4</v>
      </c>
      <c r="M557" s="43">
        <v>3.33</v>
      </c>
    </row>
    <row r="558" spans="1:19" ht="14.1" customHeight="1" x14ac:dyDescent="0.2">
      <c r="A558" s="41" t="s">
        <v>1267</v>
      </c>
      <c r="B558" s="42" t="s">
        <v>1268</v>
      </c>
      <c r="C558" s="42" t="s">
        <v>1261</v>
      </c>
      <c r="D558" s="42"/>
      <c r="E558" s="42"/>
      <c r="F558" s="42" t="s">
        <v>1262</v>
      </c>
      <c r="G558" s="42"/>
      <c r="H558" s="42" t="s">
        <v>48</v>
      </c>
      <c r="I558" s="43">
        <v>2.9</v>
      </c>
      <c r="J558" s="43">
        <v>3.33</v>
      </c>
      <c r="K558" s="45" t="s">
        <v>116</v>
      </c>
      <c r="L558" s="43">
        <v>4</v>
      </c>
      <c r="M558" s="43">
        <v>3.33</v>
      </c>
    </row>
    <row r="559" spans="1:19" ht="14.1" customHeight="1" x14ac:dyDescent="0.2">
      <c r="A559" s="41" t="s">
        <v>1269</v>
      </c>
      <c r="B559" s="42" t="s">
        <v>233</v>
      </c>
      <c r="C559" s="42" t="s">
        <v>1261</v>
      </c>
      <c r="D559" s="42"/>
      <c r="E559" s="42"/>
      <c r="F559" s="42" t="s">
        <v>1262</v>
      </c>
      <c r="G559" s="42"/>
      <c r="H559" s="42" t="s">
        <v>48</v>
      </c>
      <c r="I559" s="43">
        <v>2.9</v>
      </c>
      <c r="J559" s="43">
        <v>3.33</v>
      </c>
      <c r="K559" s="45" t="s">
        <v>116</v>
      </c>
      <c r="L559" s="43">
        <v>4</v>
      </c>
      <c r="M559" s="43">
        <v>3.33</v>
      </c>
    </row>
    <row r="560" spans="1:19" ht="14.1" customHeight="1" x14ac:dyDescent="0.2">
      <c r="A560" s="41" t="s">
        <v>1270</v>
      </c>
      <c r="B560" s="42" t="s">
        <v>235</v>
      </c>
      <c r="C560" s="42" t="s">
        <v>1261</v>
      </c>
      <c r="D560" s="42"/>
      <c r="E560" s="42"/>
      <c r="F560" s="42" t="s">
        <v>1262</v>
      </c>
      <c r="G560" s="42"/>
      <c r="H560" s="42" t="s">
        <v>48</v>
      </c>
      <c r="I560" s="43">
        <v>2.9</v>
      </c>
      <c r="J560" s="43">
        <v>3.33</v>
      </c>
      <c r="K560" s="45" t="s">
        <v>116</v>
      </c>
      <c r="L560" s="43">
        <v>4</v>
      </c>
      <c r="M560" s="43">
        <v>3.33</v>
      </c>
    </row>
    <row r="561" spans="1:16" ht="14.1" customHeight="1" x14ac:dyDescent="0.2">
      <c r="A561" s="41" t="s">
        <v>1271</v>
      </c>
      <c r="B561" s="42" t="s">
        <v>1272</v>
      </c>
      <c r="C561" s="42" t="s">
        <v>1273</v>
      </c>
      <c r="D561" s="42"/>
      <c r="E561" s="45" t="s">
        <v>854</v>
      </c>
      <c r="F561" s="46" t="s">
        <v>1274</v>
      </c>
      <c r="G561" s="42"/>
      <c r="H561" s="42" t="s">
        <v>48</v>
      </c>
      <c r="I561" s="43">
        <v>2.9</v>
      </c>
      <c r="J561" s="43">
        <v>3.33</v>
      </c>
      <c r="K561" s="45" t="s">
        <v>116</v>
      </c>
      <c r="L561" s="43">
        <v>2</v>
      </c>
      <c r="M561" s="43">
        <v>3.33</v>
      </c>
      <c r="N561" s="42" t="s">
        <v>51</v>
      </c>
      <c r="O561" s="43">
        <v>2.1</v>
      </c>
      <c r="P561" s="43">
        <v>3.33</v>
      </c>
    </row>
    <row r="562" spans="1:16" ht="14.1" customHeight="1" x14ac:dyDescent="0.2">
      <c r="A562" s="41" t="s">
        <v>1275</v>
      </c>
      <c r="B562" s="42" t="s">
        <v>1276</v>
      </c>
      <c r="C562" s="42" t="s">
        <v>1277</v>
      </c>
      <c r="D562" s="42" t="s">
        <v>284</v>
      </c>
      <c r="E562" s="42"/>
      <c r="F562" s="46" t="s">
        <v>1274</v>
      </c>
      <c r="G562" s="42"/>
      <c r="H562" s="42" t="s">
        <v>48</v>
      </c>
      <c r="I562" s="43">
        <v>2.9</v>
      </c>
      <c r="J562" s="43">
        <v>3.33</v>
      </c>
      <c r="K562" s="45" t="s">
        <v>116</v>
      </c>
      <c r="L562" s="43">
        <v>2</v>
      </c>
      <c r="M562" s="43">
        <v>3.33</v>
      </c>
      <c r="N562" s="42" t="s">
        <v>51</v>
      </c>
      <c r="O562" s="43">
        <v>2.25</v>
      </c>
      <c r="P562" s="43">
        <v>3.33</v>
      </c>
    </row>
    <row r="563" spans="1:16" ht="14.1" customHeight="1" x14ac:dyDescent="0.2">
      <c r="A563" s="41" t="s">
        <v>1278</v>
      </c>
      <c r="B563" s="42" t="s">
        <v>1279</v>
      </c>
      <c r="C563" s="42" t="s">
        <v>1280</v>
      </c>
      <c r="D563" s="42"/>
      <c r="E563" s="42"/>
      <c r="F563" s="46" t="s">
        <v>1274</v>
      </c>
      <c r="G563" s="42"/>
      <c r="H563" s="42" t="s">
        <v>48</v>
      </c>
      <c r="I563" s="43">
        <v>2.9</v>
      </c>
      <c r="J563" s="43">
        <v>3.33</v>
      </c>
      <c r="K563" s="45" t="s">
        <v>116</v>
      </c>
      <c r="L563" s="43">
        <v>2</v>
      </c>
      <c r="M563" s="43">
        <v>3.33</v>
      </c>
    </row>
    <row r="564" spans="1:16" ht="14.1" customHeight="1" x14ac:dyDescent="0.2">
      <c r="A564" s="41" t="s">
        <v>1281</v>
      </c>
      <c r="B564" s="42" t="s">
        <v>1282</v>
      </c>
      <c r="C564" s="42" t="s">
        <v>1280</v>
      </c>
      <c r="D564" s="42"/>
      <c r="E564" s="42"/>
      <c r="F564" s="46" t="s">
        <v>1274</v>
      </c>
      <c r="G564" s="42"/>
      <c r="H564" s="42" t="s">
        <v>48</v>
      </c>
      <c r="I564" s="43">
        <v>2.9</v>
      </c>
      <c r="J564" s="43">
        <v>3.33</v>
      </c>
      <c r="K564" s="45" t="s">
        <v>116</v>
      </c>
      <c r="L564" s="43">
        <v>2</v>
      </c>
      <c r="M564" s="43">
        <v>3.33</v>
      </c>
    </row>
    <row r="565" spans="1:16" ht="14.1" customHeight="1" x14ac:dyDescent="0.2">
      <c r="A565" s="41" t="s">
        <v>1283</v>
      </c>
      <c r="B565" s="42" t="s">
        <v>1284</v>
      </c>
      <c r="C565" s="42" t="s">
        <v>1280</v>
      </c>
      <c r="D565" s="42"/>
      <c r="E565" s="42"/>
      <c r="F565" s="46" t="s">
        <v>1274</v>
      </c>
      <c r="G565" s="42"/>
      <c r="H565" s="42" t="s">
        <v>48</v>
      </c>
      <c r="I565" s="43">
        <v>2.9</v>
      </c>
      <c r="J565" s="43">
        <v>3.33</v>
      </c>
      <c r="K565" s="45" t="s">
        <v>116</v>
      </c>
      <c r="L565" s="43">
        <v>2</v>
      </c>
      <c r="M565" s="43">
        <v>3.33</v>
      </c>
    </row>
    <row r="566" spans="1:16" ht="14.1" customHeight="1" x14ac:dyDescent="0.2">
      <c r="A566" s="41" t="s">
        <v>1285</v>
      </c>
      <c r="B566" s="42" t="s">
        <v>1286</v>
      </c>
      <c r="C566" s="42" t="s">
        <v>1280</v>
      </c>
      <c r="D566" s="42"/>
      <c r="E566" s="42"/>
      <c r="F566" s="46" t="s">
        <v>1274</v>
      </c>
      <c r="G566" s="42"/>
      <c r="H566" s="42" t="s">
        <v>48</v>
      </c>
      <c r="I566" s="43">
        <v>2.9</v>
      </c>
      <c r="J566" s="43">
        <v>3.33</v>
      </c>
      <c r="K566" s="45" t="s">
        <v>116</v>
      </c>
      <c r="L566" s="43">
        <v>2</v>
      </c>
      <c r="M566" s="43">
        <v>3.33</v>
      </c>
    </row>
    <row r="567" spans="1:16" ht="14.1" customHeight="1" x14ac:dyDescent="0.2">
      <c r="A567" s="41" t="s">
        <v>1287</v>
      </c>
      <c r="B567" s="42" t="s">
        <v>1288</v>
      </c>
      <c r="C567" s="42" t="s">
        <v>1280</v>
      </c>
      <c r="D567" s="42"/>
      <c r="E567" s="42"/>
      <c r="F567" s="46" t="s">
        <v>1274</v>
      </c>
      <c r="G567" s="42"/>
      <c r="H567" s="42" t="s">
        <v>48</v>
      </c>
      <c r="I567" s="43">
        <v>2.9</v>
      </c>
      <c r="J567" s="43">
        <v>3.33</v>
      </c>
      <c r="K567" s="45" t="s">
        <v>116</v>
      </c>
      <c r="L567" s="43">
        <v>2</v>
      </c>
      <c r="M567" s="43">
        <v>3.33</v>
      </c>
    </row>
    <row r="568" spans="1:16" ht="14.1" customHeight="1" x14ac:dyDescent="0.2">
      <c r="A568" s="41" t="s">
        <v>1289</v>
      </c>
      <c r="B568" s="42" t="s">
        <v>1290</v>
      </c>
      <c r="C568" s="42" t="s">
        <v>1280</v>
      </c>
      <c r="D568" s="42"/>
      <c r="E568" s="42"/>
      <c r="F568" s="46" t="s">
        <v>1274</v>
      </c>
      <c r="G568" s="42"/>
      <c r="H568" s="42" t="s">
        <v>48</v>
      </c>
      <c r="I568" s="43">
        <v>2.9</v>
      </c>
      <c r="J568" s="43">
        <v>3.33</v>
      </c>
      <c r="K568" s="45" t="s">
        <v>116</v>
      </c>
      <c r="L568" s="43">
        <v>2</v>
      </c>
      <c r="M568" s="43">
        <v>3.33</v>
      </c>
    </row>
    <row r="569" spans="1:16" ht="14.1" customHeight="1" x14ac:dyDescent="0.2">
      <c r="A569" s="41" t="s">
        <v>1291</v>
      </c>
      <c r="B569" s="42" t="s">
        <v>233</v>
      </c>
      <c r="C569" s="42" t="s">
        <v>1280</v>
      </c>
      <c r="D569" s="42"/>
      <c r="E569" s="42"/>
      <c r="F569" s="46" t="s">
        <v>1274</v>
      </c>
      <c r="G569" s="42"/>
      <c r="H569" s="42" t="s">
        <v>48</v>
      </c>
      <c r="I569" s="43">
        <v>2.9</v>
      </c>
      <c r="J569" s="43">
        <v>3.33</v>
      </c>
      <c r="K569" s="45" t="s">
        <v>116</v>
      </c>
      <c r="L569" s="43">
        <v>2</v>
      </c>
      <c r="M569" s="43">
        <v>3.33</v>
      </c>
    </row>
    <row r="570" spans="1:16" ht="14.1" customHeight="1" x14ac:dyDescent="0.2">
      <c r="A570" s="41" t="s">
        <v>1292</v>
      </c>
      <c r="B570" s="42" t="s">
        <v>235</v>
      </c>
      <c r="C570" s="42" t="s">
        <v>1280</v>
      </c>
      <c r="D570" s="42"/>
      <c r="E570" s="42"/>
      <c r="F570" s="46" t="s">
        <v>1274</v>
      </c>
      <c r="G570" s="42"/>
      <c r="H570" s="42" t="s">
        <v>48</v>
      </c>
      <c r="I570" s="43">
        <v>2.9</v>
      </c>
      <c r="J570" s="43">
        <v>3.33</v>
      </c>
      <c r="K570" s="45" t="s">
        <v>116</v>
      </c>
      <c r="L570" s="43">
        <v>2</v>
      </c>
      <c r="M570" s="43">
        <v>3.33</v>
      </c>
    </row>
    <row r="571" spans="1:16" ht="14.1" customHeight="1" x14ac:dyDescent="0.2">
      <c r="A571" s="41" t="s">
        <v>1293</v>
      </c>
      <c r="B571" s="42" t="s">
        <v>1294</v>
      </c>
      <c r="C571" s="42" t="s">
        <v>1295</v>
      </c>
      <c r="D571" s="42"/>
      <c r="E571" s="42" t="s">
        <v>279</v>
      </c>
      <c r="F571" s="46" t="s">
        <v>212</v>
      </c>
      <c r="G571" s="42"/>
      <c r="H571" s="42" t="s">
        <v>48</v>
      </c>
      <c r="I571" s="43">
        <v>2.9</v>
      </c>
      <c r="J571" s="43">
        <v>3.33</v>
      </c>
      <c r="K571" s="45" t="s">
        <v>116</v>
      </c>
      <c r="L571" s="43">
        <v>1</v>
      </c>
      <c r="M571" s="43">
        <v>3.33</v>
      </c>
      <c r="N571" s="42" t="s">
        <v>51</v>
      </c>
      <c r="O571" s="43">
        <v>2.2999999999999998</v>
      </c>
      <c r="P571" s="43">
        <v>0</v>
      </c>
    </row>
    <row r="572" spans="1:16" ht="14.1" customHeight="1" x14ac:dyDescent="0.2">
      <c r="A572" s="41" t="s">
        <v>1296</v>
      </c>
      <c r="B572" s="42" t="s">
        <v>1297</v>
      </c>
      <c r="C572" s="42" t="s">
        <v>1295</v>
      </c>
      <c r="D572" s="42"/>
      <c r="E572" s="42"/>
      <c r="F572" s="46" t="s">
        <v>212</v>
      </c>
      <c r="G572" s="42"/>
      <c r="H572" s="42" t="s">
        <v>48</v>
      </c>
      <c r="I572" s="43">
        <v>2.9</v>
      </c>
      <c r="J572" s="43">
        <v>3.33</v>
      </c>
      <c r="K572" s="45" t="s">
        <v>116</v>
      </c>
      <c r="L572" s="43">
        <v>1</v>
      </c>
      <c r="M572" s="43">
        <v>3.33</v>
      </c>
    </row>
    <row r="573" spans="1:16" ht="14.1" customHeight="1" x14ac:dyDescent="0.2">
      <c r="A573" s="41" t="s">
        <v>1298</v>
      </c>
      <c r="B573" s="42" t="s">
        <v>1299</v>
      </c>
      <c r="C573" s="42" t="s">
        <v>1295</v>
      </c>
      <c r="D573" s="42"/>
      <c r="E573" s="42"/>
      <c r="F573" s="46" t="s">
        <v>212</v>
      </c>
      <c r="G573" s="42"/>
      <c r="H573" s="42" t="s">
        <v>48</v>
      </c>
      <c r="I573" s="43">
        <v>2.9</v>
      </c>
      <c r="J573" s="43">
        <v>3.33</v>
      </c>
      <c r="K573" s="45" t="s">
        <v>116</v>
      </c>
      <c r="L573" s="43">
        <v>1</v>
      </c>
      <c r="M573" s="43">
        <v>3.33</v>
      </c>
    </row>
    <row r="574" spans="1:16" ht="14.1" customHeight="1" x14ac:dyDescent="0.2">
      <c r="A574" s="41" t="s">
        <v>1300</v>
      </c>
      <c r="B574" s="42" t="s">
        <v>1301</v>
      </c>
      <c r="C574" s="42" t="s">
        <v>1295</v>
      </c>
      <c r="D574" s="42"/>
      <c r="E574" s="46" t="s">
        <v>212</v>
      </c>
      <c r="F574" s="46" t="s">
        <v>212</v>
      </c>
      <c r="G574" s="42"/>
      <c r="H574" s="42" t="s">
        <v>48</v>
      </c>
      <c r="I574" s="43">
        <v>2.9</v>
      </c>
      <c r="J574" s="43">
        <v>3.33</v>
      </c>
      <c r="K574" s="45" t="s">
        <v>116</v>
      </c>
      <c r="L574" s="43">
        <v>1</v>
      </c>
      <c r="M574" s="43">
        <v>3.33</v>
      </c>
      <c r="N574" s="42" t="s">
        <v>51</v>
      </c>
      <c r="O574" s="43">
        <v>3</v>
      </c>
      <c r="P574" s="43">
        <v>0</v>
      </c>
    </row>
    <row r="575" spans="1:16" ht="14.1" customHeight="1" x14ac:dyDescent="0.2">
      <c r="A575" s="41" t="s">
        <v>1302</v>
      </c>
      <c r="B575" s="42" t="s">
        <v>1303</v>
      </c>
      <c r="C575" s="42" t="s">
        <v>1295</v>
      </c>
      <c r="D575" s="42" t="s">
        <v>207</v>
      </c>
      <c r="E575" s="42"/>
      <c r="F575" s="46" t="s">
        <v>212</v>
      </c>
      <c r="G575" s="42"/>
      <c r="H575" s="42" t="s">
        <v>48</v>
      </c>
      <c r="I575" s="43">
        <v>2.9</v>
      </c>
      <c r="J575" s="43">
        <v>3.33</v>
      </c>
      <c r="K575" s="45" t="s">
        <v>116</v>
      </c>
      <c r="L575" s="43">
        <v>1</v>
      </c>
      <c r="M575" s="43">
        <v>3.33</v>
      </c>
      <c r="N575" s="42" t="s">
        <v>51</v>
      </c>
      <c r="O575" s="43">
        <v>4.09</v>
      </c>
      <c r="P575" s="43">
        <v>0</v>
      </c>
    </row>
    <row r="576" spans="1:16" ht="14.1" customHeight="1" x14ac:dyDescent="0.2">
      <c r="A576" s="41" t="s">
        <v>1304</v>
      </c>
      <c r="B576" s="42" t="s">
        <v>366</v>
      </c>
      <c r="C576" s="42" t="s">
        <v>1295</v>
      </c>
      <c r="D576" s="42"/>
      <c r="E576" s="42"/>
      <c r="F576" s="46" t="s">
        <v>212</v>
      </c>
      <c r="G576" s="42"/>
      <c r="H576" s="42" t="s">
        <v>48</v>
      </c>
      <c r="I576" s="43">
        <v>2.9</v>
      </c>
      <c r="J576" s="43">
        <v>3.33</v>
      </c>
      <c r="K576" s="45" t="s">
        <v>116</v>
      </c>
      <c r="L576" s="43">
        <v>1</v>
      </c>
      <c r="M576" s="43">
        <v>3.33</v>
      </c>
      <c r="N576" s="42" t="s">
        <v>51</v>
      </c>
      <c r="O576" s="43">
        <v>3</v>
      </c>
      <c r="P576" s="43">
        <v>2</v>
      </c>
    </row>
    <row r="577" spans="1:22" ht="14.1" customHeight="1" x14ac:dyDescent="0.2">
      <c r="A577" s="41" t="s">
        <v>1305</v>
      </c>
      <c r="B577" s="42" t="s">
        <v>233</v>
      </c>
      <c r="C577" s="42" t="s">
        <v>1295</v>
      </c>
      <c r="D577" s="42"/>
      <c r="E577" s="42"/>
      <c r="F577" s="46" t="s">
        <v>212</v>
      </c>
      <c r="G577" s="42"/>
      <c r="H577" s="42" t="s">
        <v>48</v>
      </c>
      <c r="I577" s="43">
        <v>2.9</v>
      </c>
      <c r="J577" s="43">
        <v>3.33</v>
      </c>
      <c r="K577" s="45" t="s">
        <v>116</v>
      </c>
      <c r="L577" s="43">
        <v>1</v>
      </c>
      <c r="M577" s="43">
        <v>3.33</v>
      </c>
    </row>
    <row r="578" spans="1:22" ht="14.1" customHeight="1" x14ac:dyDescent="0.2">
      <c r="A578" s="41" t="s">
        <v>1306</v>
      </c>
      <c r="B578" s="42" t="s">
        <v>235</v>
      </c>
      <c r="C578" s="42" t="s">
        <v>1295</v>
      </c>
      <c r="D578" s="42"/>
      <c r="E578" s="42"/>
      <c r="F578" s="46" t="s">
        <v>212</v>
      </c>
      <c r="G578" s="42"/>
      <c r="H578" s="42" t="s">
        <v>48</v>
      </c>
      <c r="I578" s="43">
        <v>2.9</v>
      </c>
      <c r="J578" s="43">
        <v>3.33</v>
      </c>
      <c r="K578" s="45" t="s">
        <v>116</v>
      </c>
      <c r="L578" s="43">
        <v>1</v>
      </c>
      <c r="M578" s="43">
        <v>3.33</v>
      </c>
    </row>
    <row r="579" spans="1:22" ht="14.1" customHeight="1" x14ac:dyDescent="0.2">
      <c r="A579" s="41" t="s">
        <v>1307</v>
      </c>
      <c r="B579" s="42" t="s">
        <v>1308</v>
      </c>
      <c r="C579" s="42" t="s">
        <v>1309</v>
      </c>
      <c r="D579" s="42" t="s">
        <v>207</v>
      </c>
      <c r="E579" s="42"/>
      <c r="F579" s="46" t="s">
        <v>212</v>
      </c>
      <c r="G579" s="46" t="s">
        <v>212</v>
      </c>
      <c r="H579" s="42" t="s">
        <v>48</v>
      </c>
      <c r="I579" s="43">
        <v>2.9</v>
      </c>
      <c r="J579" s="43">
        <v>3.33</v>
      </c>
      <c r="K579" s="45" t="s">
        <v>116</v>
      </c>
      <c r="L579" s="43">
        <v>1</v>
      </c>
      <c r="M579" s="43">
        <v>3.33</v>
      </c>
      <c r="N579" s="42" t="s">
        <v>51</v>
      </c>
      <c r="O579" s="43">
        <v>4</v>
      </c>
      <c r="P579" s="43">
        <v>0</v>
      </c>
      <c r="Q579" s="45" t="s">
        <v>1310</v>
      </c>
      <c r="R579" s="43">
        <v>0.5</v>
      </c>
      <c r="S579" s="43">
        <v>3.33</v>
      </c>
    </row>
    <row r="580" spans="1:22" ht="14.1" customHeight="1" x14ac:dyDescent="0.2">
      <c r="A580" s="41" t="s">
        <v>1311</v>
      </c>
      <c r="B580" s="42" t="s">
        <v>1312</v>
      </c>
      <c r="C580" s="42" t="s">
        <v>1309</v>
      </c>
      <c r="D580" s="42" t="s">
        <v>284</v>
      </c>
      <c r="E580" s="42"/>
      <c r="F580" s="46" t="s">
        <v>212</v>
      </c>
      <c r="G580" s="46" t="s">
        <v>212</v>
      </c>
      <c r="H580" s="42" t="s">
        <v>48</v>
      </c>
      <c r="I580" s="43">
        <v>2.9</v>
      </c>
      <c r="J580" s="43">
        <v>3.33</v>
      </c>
      <c r="K580" s="45" t="s">
        <v>116</v>
      </c>
      <c r="L580" s="43">
        <v>1</v>
      </c>
      <c r="M580" s="43">
        <v>3.33</v>
      </c>
      <c r="N580" s="42" t="s">
        <v>51</v>
      </c>
      <c r="O580" s="43">
        <v>3</v>
      </c>
      <c r="P580" s="43">
        <v>3.33</v>
      </c>
      <c r="Q580" s="45" t="s">
        <v>53</v>
      </c>
      <c r="R580" s="43">
        <v>0.8</v>
      </c>
      <c r="S580" s="43">
        <v>0</v>
      </c>
      <c r="T580" s="45" t="s">
        <v>1310</v>
      </c>
      <c r="U580" s="43">
        <v>0.5</v>
      </c>
      <c r="V580" s="43">
        <v>3.33</v>
      </c>
    </row>
    <row r="581" spans="1:22" ht="14.1" customHeight="1" x14ac:dyDescent="0.2">
      <c r="A581" s="41" t="s">
        <v>1313</v>
      </c>
      <c r="B581" s="42" t="s">
        <v>1314</v>
      </c>
      <c r="C581" s="42" t="s">
        <v>1309</v>
      </c>
      <c r="D581" s="42"/>
      <c r="E581" s="42"/>
      <c r="F581" s="46" t="s">
        <v>212</v>
      </c>
      <c r="G581" s="46" t="s">
        <v>212</v>
      </c>
      <c r="H581" s="42" t="s">
        <v>48</v>
      </c>
      <c r="I581" s="43">
        <v>2.9</v>
      </c>
      <c r="J581" s="43">
        <v>3.33</v>
      </c>
      <c r="K581" s="45" t="s">
        <v>116</v>
      </c>
      <c r="L581" s="43">
        <v>1</v>
      </c>
      <c r="M581" s="43">
        <v>3.33</v>
      </c>
      <c r="N581" s="45" t="s">
        <v>1310</v>
      </c>
      <c r="O581" s="43">
        <v>0.5</v>
      </c>
      <c r="P581" s="43">
        <v>3.33</v>
      </c>
    </row>
    <row r="582" spans="1:22" ht="14.1" customHeight="1" x14ac:dyDescent="0.2">
      <c r="A582" s="41" t="s">
        <v>1315</v>
      </c>
      <c r="B582" s="42" t="s">
        <v>1316</v>
      </c>
      <c r="C582" s="42" t="s">
        <v>1309</v>
      </c>
      <c r="D582" s="42"/>
      <c r="E582" s="42"/>
      <c r="F582" s="46" t="s">
        <v>212</v>
      </c>
      <c r="G582" s="46" t="s">
        <v>212</v>
      </c>
      <c r="H582" s="42" t="s">
        <v>48</v>
      </c>
      <c r="I582" s="43">
        <v>2.9</v>
      </c>
      <c r="J582" s="43">
        <v>3.33</v>
      </c>
      <c r="K582" s="45" t="s">
        <v>116</v>
      </c>
      <c r="L582" s="43">
        <v>1</v>
      </c>
      <c r="M582" s="43">
        <v>3.33</v>
      </c>
      <c r="N582" s="45" t="s">
        <v>1310</v>
      </c>
      <c r="O582" s="43">
        <v>0.5</v>
      </c>
      <c r="P582" s="43">
        <v>3.33</v>
      </c>
    </row>
    <row r="583" spans="1:22" ht="14.1" customHeight="1" x14ac:dyDescent="0.2">
      <c r="A583" s="41" t="s">
        <v>1317</v>
      </c>
      <c r="B583" s="42" t="s">
        <v>1318</v>
      </c>
      <c r="C583" s="42" t="s">
        <v>1309</v>
      </c>
      <c r="D583" s="42"/>
      <c r="E583" s="42"/>
      <c r="F583" s="46" t="s">
        <v>212</v>
      </c>
      <c r="G583" s="46" t="s">
        <v>212</v>
      </c>
      <c r="H583" s="42" t="s">
        <v>48</v>
      </c>
      <c r="I583" s="43">
        <v>2.9</v>
      </c>
      <c r="J583" s="43">
        <v>3.33</v>
      </c>
      <c r="K583" s="45" t="s">
        <v>116</v>
      </c>
      <c r="L583" s="43">
        <v>1</v>
      </c>
      <c r="M583" s="43">
        <v>3.33</v>
      </c>
      <c r="N583" s="45" t="s">
        <v>1310</v>
      </c>
      <c r="O583" s="43">
        <v>0.5</v>
      </c>
      <c r="P583" s="43">
        <v>3.33</v>
      </c>
    </row>
    <row r="584" spans="1:22" ht="14.1" customHeight="1" x14ac:dyDescent="0.2">
      <c r="A584" s="41" t="s">
        <v>1319</v>
      </c>
      <c r="B584" s="42" t="s">
        <v>1320</v>
      </c>
      <c r="C584" s="42" t="s">
        <v>1309</v>
      </c>
      <c r="D584" s="42"/>
      <c r="E584" s="42"/>
      <c r="F584" s="46" t="s">
        <v>212</v>
      </c>
      <c r="G584" s="46" t="s">
        <v>212</v>
      </c>
      <c r="H584" s="42" t="s">
        <v>48</v>
      </c>
      <c r="I584" s="43">
        <v>2.9</v>
      </c>
      <c r="J584" s="43">
        <v>3.33</v>
      </c>
      <c r="K584" s="45" t="s">
        <v>116</v>
      </c>
      <c r="L584" s="43">
        <v>1</v>
      </c>
      <c r="M584" s="43">
        <v>3.33</v>
      </c>
      <c r="N584" s="42" t="s">
        <v>51</v>
      </c>
      <c r="O584" s="43">
        <v>4.5</v>
      </c>
      <c r="P584" s="43">
        <v>3.33</v>
      </c>
      <c r="Q584" s="45" t="s">
        <v>1310</v>
      </c>
      <c r="R584" s="43">
        <v>0.5</v>
      </c>
      <c r="S584" s="43">
        <v>3.33</v>
      </c>
    </row>
    <row r="585" spans="1:22" ht="14.1" customHeight="1" x14ac:dyDescent="0.2">
      <c r="A585" s="41" t="s">
        <v>1321</v>
      </c>
      <c r="B585" s="42" t="s">
        <v>1322</v>
      </c>
      <c r="C585" s="42" t="s">
        <v>1309</v>
      </c>
      <c r="D585" s="42"/>
      <c r="E585" s="42"/>
      <c r="F585" s="46" t="s">
        <v>212</v>
      </c>
      <c r="G585" s="46" t="s">
        <v>212</v>
      </c>
      <c r="H585" s="42" t="s">
        <v>48</v>
      </c>
      <c r="I585" s="43">
        <v>2.9</v>
      </c>
      <c r="J585" s="43">
        <v>3.33</v>
      </c>
      <c r="K585" s="45" t="s">
        <v>116</v>
      </c>
      <c r="L585" s="43">
        <v>1</v>
      </c>
      <c r="M585" s="43">
        <v>3.33</v>
      </c>
      <c r="N585" s="45" t="s">
        <v>1310</v>
      </c>
      <c r="O585" s="43">
        <v>0.5</v>
      </c>
      <c r="P585" s="43">
        <v>3.33</v>
      </c>
    </row>
    <row r="586" spans="1:22" ht="14.1" customHeight="1" x14ac:dyDescent="0.2">
      <c r="A586" s="41" t="s">
        <v>1323</v>
      </c>
      <c r="B586" s="42" t="s">
        <v>1324</v>
      </c>
      <c r="C586" s="42" t="s">
        <v>1309</v>
      </c>
      <c r="D586" s="42"/>
      <c r="E586" s="42"/>
      <c r="F586" s="46" t="s">
        <v>212</v>
      </c>
      <c r="G586" s="46" t="s">
        <v>212</v>
      </c>
      <c r="H586" s="42" t="s">
        <v>48</v>
      </c>
      <c r="I586" s="43">
        <v>2.9</v>
      </c>
      <c r="J586" s="43">
        <v>3.33</v>
      </c>
      <c r="K586" s="45" t="s">
        <v>116</v>
      </c>
      <c r="L586" s="43">
        <v>1</v>
      </c>
      <c r="M586" s="43">
        <v>3.33</v>
      </c>
      <c r="N586" s="45" t="s">
        <v>1310</v>
      </c>
      <c r="O586" s="43">
        <v>0.5</v>
      </c>
      <c r="P586" s="43">
        <v>3.33</v>
      </c>
    </row>
    <row r="587" spans="1:22" ht="14.1" customHeight="1" x14ac:dyDescent="0.2">
      <c r="A587" s="41" t="s">
        <v>1325</v>
      </c>
      <c r="B587" s="42" t="s">
        <v>1326</v>
      </c>
      <c r="C587" s="42" t="s">
        <v>1309</v>
      </c>
      <c r="D587" s="42" t="s">
        <v>207</v>
      </c>
      <c r="E587" s="42"/>
      <c r="F587" s="46" t="s">
        <v>212</v>
      </c>
      <c r="G587" s="46" t="s">
        <v>212</v>
      </c>
      <c r="H587" s="42" t="s">
        <v>48</v>
      </c>
      <c r="I587" s="43">
        <v>2.9</v>
      </c>
      <c r="J587" s="43">
        <v>3.33</v>
      </c>
      <c r="K587" s="45" t="s">
        <v>116</v>
      </c>
      <c r="L587" s="43">
        <v>1</v>
      </c>
      <c r="M587" s="43">
        <v>3.33</v>
      </c>
      <c r="N587" s="42" t="s">
        <v>51</v>
      </c>
      <c r="O587" s="43">
        <v>3</v>
      </c>
      <c r="P587" s="43">
        <v>3.33</v>
      </c>
      <c r="Q587" s="45" t="s">
        <v>1310</v>
      </c>
      <c r="R587" s="43">
        <v>0.5</v>
      </c>
      <c r="S587" s="43">
        <v>3.33</v>
      </c>
    </row>
    <row r="588" spans="1:22" ht="14.1" customHeight="1" x14ac:dyDescent="0.2">
      <c r="A588" s="41" t="s">
        <v>1327</v>
      </c>
      <c r="B588" s="42" t="s">
        <v>1328</v>
      </c>
      <c r="C588" s="42" t="s">
        <v>1309</v>
      </c>
      <c r="D588" s="42"/>
      <c r="E588" s="42"/>
      <c r="F588" s="46" t="s">
        <v>212</v>
      </c>
      <c r="G588" s="46" t="s">
        <v>212</v>
      </c>
      <c r="H588" s="42" t="s">
        <v>48</v>
      </c>
      <c r="I588" s="43">
        <v>2.9</v>
      </c>
      <c r="J588" s="43">
        <v>3.33</v>
      </c>
      <c r="K588" s="45" t="s">
        <v>116</v>
      </c>
      <c r="L588" s="43">
        <v>1</v>
      </c>
      <c r="M588" s="43">
        <v>3.33</v>
      </c>
      <c r="N588" s="45" t="s">
        <v>1310</v>
      </c>
      <c r="O588" s="43">
        <v>0.5</v>
      </c>
      <c r="P588" s="43">
        <v>3.33</v>
      </c>
    </row>
    <row r="589" spans="1:22" ht="14.1" customHeight="1" x14ac:dyDescent="0.2">
      <c r="A589" s="41" t="s">
        <v>1329</v>
      </c>
      <c r="B589" s="42" t="s">
        <v>1330</v>
      </c>
      <c r="C589" s="42" t="s">
        <v>1309</v>
      </c>
      <c r="D589" s="42" t="s">
        <v>284</v>
      </c>
      <c r="E589" s="42"/>
      <c r="F589" s="46" t="s">
        <v>212</v>
      </c>
      <c r="G589" s="46" t="s">
        <v>212</v>
      </c>
      <c r="H589" s="42" t="s">
        <v>48</v>
      </c>
      <c r="I589" s="43">
        <v>2.9</v>
      </c>
      <c r="J589" s="43">
        <v>3.33</v>
      </c>
      <c r="K589" s="45" t="s">
        <v>116</v>
      </c>
      <c r="L589" s="43">
        <v>1</v>
      </c>
      <c r="M589" s="43">
        <v>3.33</v>
      </c>
      <c r="N589" s="42" t="s">
        <v>51</v>
      </c>
      <c r="O589" s="43">
        <v>4</v>
      </c>
      <c r="P589" s="43">
        <v>0</v>
      </c>
      <c r="Q589" s="45" t="s">
        <v>1310</v>
      </c>
      <c r="R589" s="43">
        <v>0.5</v>
      </c>
      <c r="S589" s="43">
        <v>3.33</v>
      </c>
    </row>
    <row r="590" spans="1:22" ht="14.1" customHeight="1" x14ac:dyDescent="0.2">
      <c r="A590" s="41" t="s">
        <v>1331</v>
      </c>
      <c r="B590" s="42" t="s">
        <v>1332</v>
      </c>
      <c r="C590" s="42" t="s">
        <v>1309</v>
      </c>
      <c r="D590" s="42"/>
      <c r="E590" s="42"/>
      <c r="F590" s="46" t="s">
        <v>212</v>
      </c>
      <c r="G590" s="46" t="s">
        <v>212</v>
      </c>
      <c r="H590" s="42" t="s">
        <v>48</v>
      </c>
      <c r="I590" s="43">
        <v>2.9</v>
      </c>
      <c r="J590" s="43">
        <v>3.33</v>
      </c>
      <c r="K590" s="45" t="s">
        <v>116</v>
      </c>
      <c r="L590" s="43">
        <v>1</v>
      </c>
      <c r="M590" s="43">
        <v>3.33</v>
      </c>
      <c r="N590" s="42" t="s">
        <v>51</v>
      </c>
      <c r="O590" s="43">
        <v>3</v>
      </c>
      <c r="P590" s="43">
        <v>3.33</v>
      </c>
      <c r="Q590" s="45" t="s">
        <v>1310</v>
      </c>
      <c r="R590" s="43">
        <v>0.5</v>
      </c>
      <c r="S590" s="43">
        <v>3.33</v>
      </c>
    </row>
    <row r="591" spans="1:22" ht="14.1" customHeight="1" x14ac:dyDescent="0.2">
      <c r="A591" s="41" t="s">
        <v>1333</v>
      </c>
      <c r="B591" s="42" t="s">
        <v>1334</v>
      </c>
      <c r="C591" s="42" t="s">
        <v>1309</v>
      </c>
      <c r="D591" s="42"/>
      <c r="E591" s="42"/>
      <c r="F591" s="46" t="s">
        <v>212</v>
      </c>
      <c r="G591" s="46" t="s">
        <v>212</v>
      </c>
      <c r="H591" s="42" t="s">
        <v>48</v>
      </c>
      <c r="I591" s="43">
        <v>2.9</v>
      </c>
      <c r="J591" s="43">
        <v>3.33</v>
      </c>
      <c r="K591" s="45" t="s">
        <v>116</v>
      </c>
      <c r="L591" s="43">
        <v>1</v>
      </c>
      <c r="M591" s="43">
        <v>3.33</v>
      </c>
      <c r="N591" s="45" t="s">
        <v>1310</v>
      </c>
      <c r="O591" s="43">
        <v>0.5</v>
      </c>
      <c r="P591" s="43">
        <v>3.33</v>
      </c>
    </row>
    <row r="592" spans="1:22" ht="14.1" customHeight="1" x14ac:dyDescent="0.2">
      <c r="A592" s="41" t="s">
        <v>1335</v>
      </c>
      <c r="B592" s="42" t="s">
        <v>1336</v>
      </c>
      <c r="C592" s="42" t="s">
        <v>1309</v>
      </c>
      <c r="D592" s="42" t="s">
        <v>207</v>
      </c>
      <c r="E592" s="42"/>
      <c r="F592" s="46" t="s">
        <v>212</v>
      </c>
      <c r="G592" s="46" t="s">
        <v>212</v>
      </c>
      <c r="H592" s="42" t="s">
        <v>48</v>
      </c>
      <c r="I592" s="43">
        <v>2.9</v>
      </c>
      <c r="J592" s="43">
        <v>3.33</v>
      </c>
      <c r="K592" s="45" t="s">
        <v>116</v>
      </c>
      <c r="L592" s="43">
        <v>1</v>
      </c>
      <c r="M592" s="43">
        <v>3.33</v>
      </c>
      <c r="N592" s="42" t="s">
        <v>51</v>
      </c>
      <c r="O592" s="43">
        <v>4</v>
      </c>
      <c r="P592" s="43">
        <v>0</v>
      </c>
      <c r="Q592" s="45" t="s">
        <v>1310</v>
      </c>
      <c r="R592" s="43">
        <v>0.5</v>
      </c>
      <c r="S592" s="43">
        <v>3.33</v>
      </c>
    </row>
    <row r="593" spans="1:19" ht="14.1" customHeight="1" x14ac:dyDescent="0.2">
      <c r="A593" s="41" t="s">
        <v>1337</v>
      </c>
      <c r="B593" s="42" t="s">
        <v>1338</v>
      </c>
      <c r="C593" s="42" t="s">
        <v>1309</v>
      </c>
      <c r="D593" s="42"/>
      <c r="E593" s="42"/>
      <c r="F593" s="46" t="s">
        <v>212</v>
      </c>
      <c r="G593" s="46" t="s">
        <v>212</v>
      </c>
      <c r="H593" s="42" t="s">
        <v>48</v>
      </c>
      <c r="I593" s="43">
        <v>2.9</v>
      </c>
      <c r="J593" s="43">
        <v>3.33</v>
      </c>
      <c r="K593" s="45" t="s">
        <v>116</v>
      </c>
      <c r="L593" s="43">
        <v>1</v>
      </c>
      <c r="M593" s="43">
        <v>3.33</v>
      </c>
      <c r="N593" s="45" t="s">
        <v>53</v>
      </c>
      <c r="O593" s="43">
        <v>0.6</v>
      </c>
      <c r="P593" s="43">
        <v>0</v>
      </c>
      <c r="Q593" s="45" t="s">
        <v>1310</v>
      </c>
      <c r="R593" s="43">
        <v>0.5</v>
      </c>
      <c r="S593" s="43">
        <v>3.33</v>
      </c>
    </row>
    <row r="594" spans="1:19" ht="14.1" customHeight="1" x14ac:dyDescent="0.2">
      <c r="A594" s="41" t="s">
        <v>1339</v>
      </c>
      <c r="B594" s="42" t="s">
        <v>1340</v>
      </c>
      <c r="C594" s="42" t="s">
        <v>1309</v>
      </c>
      <c r="D594" s="42"/>
      <c r="E594" s="42"/>
      <c r="F594" s="46" t="s">
        <v>212</v>
      </c>
      <c r="G594" s="46" t="s">
        <v>212</v>
      </c>
      <c r="H594" s="42" t="s">
        <v>48</v>
      </c>
      <c r="I594" s="43">
        <v>2.9</v>
      </c>
      <c r="J594" s="43">
        <v>3.33</v>
      </c>
      <c r="K594" s="45" t="s">
        <v>116</v>
      </c>
      <c r="L594" s="43">
        <v>1</v>
      </c>
      <c r="M594" s="43">
        <v>3.33</v>
      </c>
      <c r="N594" s="45" t="s">
        <v>1310</v>
      </c>
      <c r="O594" s="43">
        <v>0.5</v>
      </c>
      <c r="P594" s="43">
        <v>3.33</v>
      </c>
    </row>
    <row r="595" spans="1:19" ht="14.1" customHeight="1" x14ac:dyDescent="0.2">
      <c r="A595" s="41" t="s">
        <v>1341</v>
      </c>
      <c r="B595" s="42" t="s">
        <v>1342</v>
      </c>
      <c r="C595" s="42" t="s">
        <v>1309</v>
      </c>
      <c r="D595" s="42"/>
      <c r="E595" s="42"/>
      <c r="F595" s="46" t="s">
        <v>212</v>
      </c>
      <c r="G595" s="46" t="s">
        <v>212</v>
      </c>
      <c r="H595" s="42" t="s">
        <v>48</v>
      </c>
      <c r="I595" s="43">
        <v>2.9</v>
      </c>
      <c r="J595" s="43">
        <v>3.33</v>
      </c>
      <c r="K595" s="45" t="s">
        <v>116</v>
      </c>
      <c r="L595" s="43">
        <v>1</v>
      </c>
      <c r="M595" s="43">
        <v>3.33</v>
      </c>
      <c r="N595" s="45" t="s">
        <v>1310</v>
      </c>
      <c r="O595" s="43">
        <v>0.5</v>
      </c>
      <c r="P595" s="43">
        <v>3.33</v>
      </c>
      <c r="Q595" s="45" t="s">
        <v>686</v>
      </c>
      <c r="R595" s="43">
        <v>5</v>
      </c>
      <c r="S595" s="43">
        <v>3.33</v>
      </c>
    </row>
    <row r="596" spans="1:19" ht="14.1" customHeight="1" x14ac:dyDescent="0.2">
      <c r="A596" s="41" t="s">
        <v>1343</v>
      </c>
      <c r="B596" s="42" t="s">
        <v>1344</v>
      </c>
      <c r="C596" s="42" t="s">
        <v>1309</v>
      </c>
      <c r="D596" s="42"/>
      <c r="E596" s="42"/>
      <c r="F596" s="46" t="s">
        <v>212</v>
      </c>
      <c r="G596" s="46" t="s">
        <v>212</v>
      </c>
      <c r="H596" s="42" t="s">
        <v>48</v>
      </c>
      <c r="I596" s="43">
        <v>2.9</v>
      </c>
      <c r="J596" s="43">
        <v>3.33</v>
      </c>
      <c r="K596" s="45" t="s">
        <v>116</v>
      </c>
      <c r="L596" s="43">
        <v>1</v>
      </c>
      <c r="M596" s="43">
        <v>3.33</v>
      </c>
      <c r="N596" s="45" t="s">
        <v>1310</v>
      </c>
      <c r="O596" s="43">
        <v>0.5</v>
      </c>
      <c r="P596" s="43">
        <v>3.33</v>
      </c>
      <c r="Q596" s="45" t="s">
        <v>686</v>
      </c>
      <c r="R596" s="43">
        <v>4</v>
      </c>
      <c r="S596" s="43">
        <v>3.33</v>
      </c>
    </row>
    <row r="597" spans="1:19" ht="14.1" customHeight="1" x14ac:dyDescent="0.2">
      <c r="A597" s="41" t="s">
        <v>1345</v>
      </c>
      <c r="B597" s="42" t="s">
        <v>1346</v>
      </c>
      <c r="C597" s="42" t="s">
        <v>1309</v>
      </c>
      <c r="D597" s="42"/>
      <c r="E597" s="42"/>
      <c r="F597" s="46" t="s">
        <v>212</v>
      </c>
      <c r="G597" s="46" t="s">
        <v>212</v>
      </c>
      <c r="H597" s="42" t="s">
        <v>48</v>
      </c>
      <c r="I597" s="43">
        <v>2.9</v>
      </c>
      <c r="J597" s="43">
        <v>3.33</v>
      </c>
      <c r="K597" s="45" t="s">
        <v>116</v>
      </c>
      <c r="L597" s="43">
        <v>1</v>
      </c>
      <c r="M597" s="43">
        <v>3.33</v>
      </c>
      <c r="N597" s="45" t="s">
        <v>1310</v>
      </c>
      <c r="O597" s="43">
        <v>0.5</v>
      </c>
      <c r="P597" s="43">
        <v>3.33</v>
      </c>
      <c r="Q597" s="45" t="s">
        <v>686</v>
      </c>
      <c r="R597" s="43">
        <v>1</v>
      </c>
      <c r="S597" s="43">
        <v>3.33</v>
      </c>
    </row>
    <row r="598" spans="1:19" ht="14.1" customHeight="1" x14ac:dyDescent="0.2">
      <c r="A598" s="41" t="s">
        <v>1347</v>
      </c>
      <c r="B598" s="42" t="s">
        <v>1348</v>
      </c>
      <c r="C598" s="42" t="s">
        <v>1309</v>
      </c>
      <c r="D598" s="42"/>
      <c r="E598" s="42"/>
      <c r="F598" s="46" t="s">
        <v>212</v>
      </c>
      <c r="G598" s="46" t="s">
        <v>212</v>
      </c>
      <c r="H598" s="42" t="s">
        <v>48</v>
      </c>
      <c r="I598" s="43">
        <v>2.9</v>
      </c>
      <c r="J598" s="43">
        <v>3.33</v>
      </c>
      <c r="K598" s="45" t="s">
        <v>116</v>
      </c>
      <c r="L598" s="43">
        <v>1</v>
      </c>
      <c r="M598" s="43">
        <v>3.33</v>
      </c>
      <c r="N598" s="45" t="s">
        <v>1310</v>
      </c>
      <c r="O598" s="43">
        <v>0.5</v>
      </c>
      <c r="P598" s="43">
        <v>3.33</v>
      </c>
      <c r="Q598" s="45" t="s">
        <v>686</v>
      </c>
      <c r="R598" s="43">
        <v>5.5</v>
      </c>
      <c r="S598" s="43">
        <v>3.33</v>
      </c>
    </row>
    <row r="599" spans="1:19" ht="14.1" customHeight="1" x14ac:dyDescent="0.2">
      <c r="A599" s="41" t="s">
        <v>1349</v>
      </c>
      <c r="B599" s="42" t="s">
        <v>233</v>
      </c>
      <c r="C599" s="42" t="s">
        <v>1309</v>
      </c>
      <c r="D599" s="42"/>
      <c r="E599" s="42"/>
      <c r="F599" s="46" t="s">
        <v>212</v>
      </c>
      <c r="G599" s="46" t="s">
        <v>212</v>
      </c>
      <c r="H599" s="42" t="s">
        <v>48</v>
      </c>
      <c r="I599" s="43">
        <v>2.9</v>
      </c>
      <c r="J599" s="43">
        <v>3.33</v>
      </c>
      <c r="K599" s="45" t="s">
        <v>116</v>
      </c>
      <c r="L599" s="43">
        <v>1</v>
      </c>
      <c r="M599" s="43">
        <v>3.33</v>
      </c>
      <c r="N599" s="45" t="s">
        <v>1310</v>
      </c>
      <c r="O599" s="43">
        <v>0.5</v>
      </c>
      <c r="P599" s="43">
        <v>3.33</v>
      </c>
    </row>
    <row r="600" spans="1:19" ht="14.1" customHeight="1" x14ac:dyDescent="0.2">
      <c r="A600" s="41" t="s">
        <v>1350</v>
      </c>
      <c r="B600" s="42" t="s">
        <v>235</v>
      </c>
      <c r="C600" s="42" t="s">
        <v>1309</v>
      </c>
      <c r="D600" s="42"/>
      <c r="E600" s="42"/>
      <c r="F600" s="46" t="s">
        <v>212</v>
      </c>
      <c r="G600" s="46" t="s">
        <v>212</v>
      </c>
      <c r="H600" s="42" t="s">
        <v>48</v>
      </c>
      <c r="I600" s="43">
        <v>2.9</v>
      </c>
      <c r="J600" s="43">
        <v>3.33</v>
      </c>
      <c r="K600" s="45" t="s">
        <v>116</v>
      </c>
      <c r="L600" s="43">
        <v>1</v>
      </c>
      <c r="M600" s="43">
        <v>3.33</v>
      </c>
      <c r="N600" s="45" t="s">
        <v>1310</v>
      </c>
      <c r="O600" s="43">
        <v>0.5</v>
      </c>
      <c r="P600" s="43">
        <v>3.33</v>
      </c>
    </row>
    <row r="601" spans="1:19" ht="14.1" customHeight="1" x14ac:dyDescent="0.2">
      <c r="A601" s="41" t="s">
        <v>1351</v>
      </c>
      <c r="B601" s="42" t="s">
        <v>1352</v>
      </c>
      <c r="C601" s="42" t="s">
        <v>1149</v>
      </c>
      <c r="D601" s="42"/>
      <c r="E601" s="42"/>
      <c r="F601" s="42"/>
      <c r="G601" s="42"/>
      <c r="H601" s="42" t="s">
        <v>48</v>
      </c>
      <c r="I601" s="43">
        <v>2.9</v>
      </c>
      <c r="J601" s="43">
        <v>3.33</v>
      </c>
      <c r="O601" s="43"/>
      <c r="P601" s="43"/>
    </row>
    <row r="602" spans="1:19" ht="14.1" customHeight="1" x14ac:dyDescent="0.2">
      <c r="A602" s="41" t="s">
        <v>1353</v>
      </c>
      <c r="B602" s="42" t="s">
        <v>1354</v>
      </c>
      <c r="C602" s="42" t="s">
        <v>1149</v>
      </c>
      <c r="D602" s="42"/>
      <c r="E602" s="42"/>
      <c r="F602" s="42"/>
      <c r="G602" s="42"/>
      <c r="H602" s="42" t="s">
        <v>48</v>
      </c>
      <c r="I602" s="43">
        <v>2.9</v>
      </c>
      <c r="J602" s="43">
        <v>3.33</v>
      </c>
      <c r="O602" s="43"/>
      <c r="P602" s="43"/>
    </row>
    <row r="603" spans="1:19" ht="14.1" customHeight="1" x14ac:dyDescent="0.2">
      <c r="A603" s="41" t="s">
        <v>1355</v>
      </c>
      <c r="B603" s="42" t="s">
        <v>1356</v>
      </c>
      <c r="C603" s="42" t="s">
        <v>1149</v>
      </c>
      <c r="D603" s="42"/>
      <c r="E603" s="42"/>
      <c r="F603" s="42"/>
      <c r="G603" s="42"/>
      <c r="H603" s="42" t="s">
        <v>48</v>
      </c>
      <c r="I603" s="43">
        <v>2.9</v>
      </c>
      <c r="J603" s="43">
        <v>3.33</v>
      </c>
      <c r="O603" s="43"/>
      <c r="P603" s="43"/>
    </row>
    <row r="604" spans="1:19" ht="14.1" customHeight="1" x14ac:dyDescent="0.2">
      <c r="A604" s="41" t="s">
        <v>1357</v>
      </c>
      <c r="B604" s="42" t="s">
        <v>1358</v>
      </c>
      <c r="C604" s="42" t="s">
        <v>1149</v>
      </c>
      <c r="D604" s="42"/>
      <c r="E604" s="42"/>
      <c r="F604" s="42"/>
      <c r="G604" s="42"/>
      <c r="H604" s="42" t="s">
        <v>48</v>
      </c>
      <c r="I604" s="43">
        <v>2.9</v>
      </c>
      <c r="J604" s="43">
        <v>3.33</v>
      </c>
      <c r="K604" s="42" t="s">
        <v>51</v>
      </c>
      <c r="L604" s="43">
        <v>2</v>
      </c>
      <c r="M604" s="43">
        <v>3.33</v>
      </c>
      <c r="O604" s="43"/>
      <c r="P604" s="43"/>
    </row>
    <row r="605" spans="1:19" ht="14.1" customHeight="1" x14ac:dyDescent="0.2">
      <c r="A605" s="41" t="s">
        <v>1359</v>
      </c>
      <c r="B605" s="42" t="s">
        <v>1360</v>
      </c>
      <c r="C605" s="42" t="s">
        <v>1149</v>
      </c>
      <c r="D605" s="42"/>
      <c r="E605" s="42"/>
      <c r="F605" s="42"/>
      <c r="G605" s="42"/>
      <c r="H605" s="42" t="s">
        <v>48</v>
      </c>
      <c r="I605" s="43">
        <v>2.9</v>
      </c>
      <c r="J605" s="43">
        <v>3.33</v>
      </c>
      <c r="O605" s="43"/>
      <c r="P605" s="43"/>
    </row>
    <row r="606" spans="1:19" ht="14.1" customHeight="1" x14ac:dyDescent="0.2">
      <c r="A606" s="41" t="s">
        <v>1361</v>
      </c>
      <c r="B606" s="42" t="s">
        <v>1362</v>
      </c>
      <c r="C606" s="42" t="s">
        <v>1149</v>
      </c>
      <c r="D606" s="42"/>
      <c r="E606" s="42"/>
      <c r="F606" s="42"/>
      <c r="G606" s="42"/>
      <c r="H606" s="42" t="s">
        <v>48</v>
      </c>
      <c r="I606" s="43">
        <v>2.9</v>
      </c>
      <c r="J606" s="43">
        <v>3.33</v>
      </c>
      <c r="O606" s="43"/>
      <c r="P606" s="43"/>
    </row>
    <row r="607" spans="1:19" ht="14.1" customHeight="1" x14ac:dyDescent="0.2">
      <c r="A607" s="41" t="s">
        <v>1363</v>
      </c>
      <c r="B607" s="42" t="s">
        <v>1364</v>
      </c>
      <c r="C607" s="42" t="s">
        <v>1149</v>
      </c>
      <c r="D607" s="42"/>
      <c r="E607" s="42"/>
      <c r="F607" s="42"/>
      <c r="G607" s="42"/>
      <c r="H607" s="42" t="s">
        <v>48</v>
      </c>
      <c r="I607" s="43">
        <v>2.9</v>
      </c>
      <c r="J607" s="43">
        <v>3.33</v>
      </c>
      <c r="O607" s="43"/>
      <c r="P607" s="43"/>
    </row>
    <row r="608" spans="1:19" ht="14.1" customHeight="1" x14ac:dyDescent="0.2">
      <c r="A608" s="41" t="s">
        <v>1365</v>
      </c>
      <c r="B608" s="42" t="s">
        <v>233</v>
      </c>
      <c r="C608" s="42" t="s">
        <v>1149</v>
      </c>
      <c r="D608" s="42"/>
      <c r="E608" s="42"/>
      <c r="F608" s="42"/>
      <c r="G608" s="42"/>
      <c r="H608" s="42" t="s">
        <v>48</v>
      </c>
      <c r="I608" s="43">
        <v>2.9</v>
      </c>
      <c r="J608" s="43">
        <v>3.33</v>
      </c>
      <c r="O608" s="43"/>
      <c r="P608" s="43"/>
    </row>
    <row r="609" spans="1:22" ht="14.1" customHeight="1" x14ac:dyDescent="0.2">
      <c r="A609" s="41" t="s">
        <v>1366</v>
      </c>
      <c r="B609" s="42" t="s">
        <v>235</v>
      </c>
      <c r="C609" s="42" t="s">
        <v>1149</v>
      </c>
      <c r="D609" s="42"/>
      <c r="E609" s="42"/>
      <c r="F609" s="42"/>
      <c r="G609" s="42"/>
      <c r="H609" s="42" t="s">
        <v>48</v>
      </c>
      <c r="I609" s="43">
        <v>2.9</v>
      </c>
      <c r="J609" s="43">
        <v>3.33</v>
      </c>
      <c r="O609" s="43"/>
      <c r="P609" s="43"/>
    </row>
    <row r="610" spans="1:22" ht="14.1" customHeight="1" x14ac:dyDescent="0.2">
      <c r="A610" s="41" t="s">
        <v>1367</v>
      </c>
      <c r="B610" s="42" t="s">
        <v>586</v>
      </c>
      <c r="C610" s="42" t="s">
        <v>1368</v>
      </c>
      <c r="D610" s="42"/>
      <c r="E610" s="42"/>
      <c r="F610" s="42"/>
      <c r="G610" s="42"/>
      <c r="H610" s="42" t="s">
        <v>48</v>
      </c>
      <c r="I610" s="43">
        <v>2.9</v>
      </c>
      <c r="J610" s="43">
        <v>3.33</v>
      </c>
      <c r="O610" s="43"/>
      <c r="P610" s="43"/>
    </row>
    <row r="611" spans="1:22" ht="14.1" customHeight="1" x14ac:dyDescent="0.2">
      <c r="A611" s="41" t="s">
        <v>1369</v>
      </c>
      <c r="B611" s="42" t="s">
        <v>1370</v>
      </c>
      <c r="C611" s="42" t="s">
        <v>1368</v>
      </c>
      <c r="D611" s="42"/>
      <c r="E611" s="45" t="s">
        <v>1021</v>
      </c>
      <c r="F611" s="42"/>
      <c r="G611" s="42"/>
      <c r="H611" s="42" t="s">
        <v>48</v>
      </c>
      <c r="I611" s="43">
        <v>2.9</v>
      </c>
      <c r="J611" s="43">
        <v>3.33</v>
      </c>
      <c r="K611" s="42" t="s">
        <v>51</v>
      </c>
      <c r="L611" s="43">
        <v>2</v>
      </c>
      <c r="M611" s="43">
        <v>3.33</v>
      </c>
      <c r="O611" s="43"/>
      <c r="P611" s="43"/>
    </row>
    <row r="612" spans="1:22" ht="14.1" customHeight="1" x14ac:dyDescent="0.2">
      <c r="A612" s="41" t="s">
        <v>1371</v>
      </c>
      <c r="B612" s="42" t="s">
        <v>1011</v>
      </c>
      <c r="C612" s="42" t="s">
        <v>1368</v>
      </c>
      <c r="D612" s="42"/>
      <c r="E612" s="42"/>
      <c r="F612" s="42"/>
      <c r="G612" s="42"/>
      <c r="H612" s="42" t="s">
        <v>48</v>
      </c>
      <c r="I612" s="43">
        <v>2.9</v>
      </c>
      <c r="J612" s="43">
        <v>3.33</v>
      </c>
      <c r="K612" s="42" t="s">
        <v>51</v>
      </c>
      <c r="L612" s="43">
        <v>2</v>
      </c>
      <c r="M612" s="43">
        <v>3.33</v>
      </c>
      <c r="O612" s="43"/>
      <c r="P612" s="43"/>
    </row>
    <row r="613" spans="1:22" ht="14.1" customHeight="1" x14ac:dyDescent="0.2">
      <c r="A613" s="41" t="s">
        <v>1372</v>
      </c>
      <c r="B613" s="42" t="s">
        <v>1373</v>
      </c>
      <c r="C613" s="42" t="s">
        <v>1368</v>
      </c>
      <c r="D613" s="42"/>
      <c r="E613" s="42"/>
      <c r="F613" s="42"/>
      <c r="G613" s="42"/>
      <c r="H613" s="42" t="s">
        <v>48</v>
      </c>
      <c r="I613" s="43">
        <v>2.9</v>
      </c>
      <c r="J613" s="43">
        <v>3.33</v>
      </c>
      <c r="O613" s="43"/>
      <c r="P613" s="43"/>
    </row>
    <row r="614" spans="1:22" ht="14.1" customHeight="1" x14ac:dyDescent="0.2">
      <c r="A614" s="41" t="s">
        <v>1374</v>
      </c>
      <c r="B614" s="42" t="s">
        <v>233</v>
      </c>
      <c r="C614" s="42" t="s">
        <v>1368</v>
      </c>
      <c r="D614" s="42"/>
      <c r="E614" s="42"/>
      <c r="F614" s="42"/>
      <c r="G614" s="42"/>
      <c r="H614" s="42" t="s">
        <v>48</v>
      </c>
      <c r="I614" s="43">
        <v>2.9</v>
      </c>
      <c r="J614" s="43">
        <v>3.33</v>
      </c>
      <c r="O614" s="43"/>
      <c r="P614" s="43"/>
    </row>
    <row r="615" spans="1:22" ht="14.1" customHeight="1" x14ac:dyDescent="0.2">
      <c r="A615" s="41" t="s">
        <v>1375</v>
      </c>
      <c r="B615" s="42" t="s">
        <v>235</v>
      </c>
      <c r="C615" s="42" t="s">
        <v>1368</v>
      </c>
      <c r="D615" s="42"/>
      <c r="E615" s="42"/>
      <c r="F615" s="42"/>
      <c r="G615" s="42"/>
      <c r="H615" s="42" t="s">
        <v>48</v>
      </c>
      <c r="I615" s="43">
        <v>2.9</v>
      </c>
      <c r="J615" s="43">
        <v>3.33</v>
      </c>
      <c r="O615" s="43"/>
      <c r="P615" s="43"/>
    </row>
    <row r="616" spans="1:22" ht="14.1" customHeight="1" x14ac:dyDescent="0.2">
      <c r="A616" s="41" t="s">
        <v>1376</v>
      </c>
      <c r="B616" s="42" t="s">
        <v>1377</v>
      </c>
      <c r="C616" s="42" t="s">
        <v>1378</v>
      </c>
      <c r="D616" s="42" t="s">
        <v>207</v>
      </c>
      <c r="E616" s="42"/>
      <c r="F616" s="46" t="s">
        <v>1379</v>
      </c>
      <c r="G616" s="42"/>
      <c r="H616" s="42" t="s">
        <v>48</v>
      </c>
      <c r="I616" s="43">
        <v>2.9</v>
      </c>
      <c r="J616" s="43">
        <v>3.33</v>
      </c>
      <c r="K616" s="45" t="s">
        <v>116</v>
      </c>
      <c r="L616" s="43">
        <v>1</v>
      </c>
      <c r="M616" s="43">
        <v>2.33</v>
      </c>
      <c r="N616" s="42" t="s">
        <v>51</v>
      </c>
      <c r="O616" s="43">
        <v>4</v>
      </c>
      <c r="P616" s="43">
        <v>3.33</v>
      </c>
    </row>
    <row r="617" spans="1:22" ht="14.1" customHeight="1" x14ac:dyDescent="0.2">
      <c r="A617" s="41" t="s">
        <v>1380</v>
      </c>
      <c r="B617" s="42" t="s">
        <v>1381</v>
      </c>
      <c r="C617" s="42" t="s">
        <v>1378</v>
      </c>
      <c r="D617" s="42"/>
      <c r="E617" s="42"/>
      <c r="F617" s="46" t="s">
        <v>1379</v>
      </c>
      <c r="G617" s="42"/>
      <c r="H617" s="42" t="s">
        <v>48</v>
      </c>
      <c r="I617" s="43">
        <v>2.9</v>
      </c>
      <c r="J617" s="43">
        <v>3.33</v>
      </c>
      <c r="K617" s="45" t="s">
        <v>116</v>
      </c>
      <c r="L617" s="43">
        <v>1</v>
      </c>
      <c r="M617" s="43">
        <v>2.33</v>
      </c>
      <c r="N617" s="45" t="s">
        <v>50</v>
      </c>
      <c r="O617" s="43">
        <v>0.1</v>
      </c>
      <c r="P617" s="43">
        <v>3.33</v>
      </c>
    </row>
    <row r="618" spans="1:22" ht="14.1" customHeight="1" x14ac:dyDescent="0.2">
      <c r="A618" s="41" t="s">
        <v>1382</v>
      </c>
      <c r="B618" s="42" t="s">
        <v>1383</v>
      </c>
      <c r="C618" s="42" t="s">
        <v>1378</v>
      </c>
      <c r="D618" s="42"/>
      <c r="E618" s="42"/>
      <c r="F618" s="46" t="s">
        <v>1379</v>
      </c>
      <c r="G618" s="42"/>
      <c r="H618" s="42" t="s">
        <v>48</v>
      </c>
      <c r="I618" s="43">
        <v>2.9</v>
      </c>
      <c r="J618" s="43">
        <v>3.33</v>
      </c>
      <c r="K618" s="45" t="s">
        <v>116</v>
      </c>
      <c r="L618" s="43">
        <v>1</v>
      </c>
      <c r="M618" s="43">
        <v>2.33</v>
      </c>
      <c r="N618" s="45" t="s">
        <v>49</v>
      </c>
      <c r="O618" s="43">
        <v>1</v>
      </c>
      <c r="P618" s="43">
        <v>3.33</v>
      </c>
      <c r="Q618" s="45" t="s">
        <v>50</v>
      </c>
      <c r="R618" s="43">
        <v>0.1</v>
      </c>
      <c r="S618" s="43">
        <v>3.33</v>
      </c>
    </row>
    <row r="619" spans="1:22" ht="14.1" customHeight="1" x14ac:dyDescent="0.2">
      <c r="A619" s="41" t="s">
        <v>1384</v>
      </c>
      <c r="B619" s="42" t="s">
        <v>1385</v>
      </c>
      <c r="C619" s="42" t="s">
        <v>1378</v>
      </c>
      <c r="D619" s="42" t="s">
        <v>207</v>
      </c>
      <c r="E619" s="42"/>
      <c r="F619" s="46" t="s">
        <v>1379</v>
      </c>
      <c r="G619" s="42"/>
      <c r="H619" s="42" t="s">
        <v>48</v>
      </c>
      <c r="I619" s="43">
        <v>2.9</v>
      </c>
      <c r="J619" s="43">
        <v>3.33</v>
      </c>
      <c r="K619" s="45" t="s">
        <v>116</v>
      </c>
      <c r="L619" s="43">
        <v>1</v>
      </c>
      <c r="M619" s="43">
        <v>2.33</v>
      </c>
      <c r="N619" s="42" t="s">
        <v>51</v>
      </c>
      <c r="O619" s="43">
        <v>4</v>
      </c>
      <c r="P619" s="43">
        <v>0</v>
      </c>
      <c r="U619" s="43"/>
      <c r="V619" s="43"/>
    </row>
    <row r="620" spans="1:22" ht="14.1" customHeight="1" x14ac:dyDescent="0.2">
      <c r="A620" s="41" t="s">
        <v>1386</v>
      </c>
      <c r="B620" s="42" t="s">
        <v>1387</v>
      </c>
      <c r="C620" s="42" t="s">
        <v>1378</v>
      </c>
      <c r="D620" s="42"/>
      <c r="E620" s="42"/>
      <c r="F620" s="46" t="s">
        <v>1379</v>
      </c>
      <c r="G620" s="42"/>
      <c r="H620" s="42" t="s">
        <v>48</v>
      </c>
      <c r="I620" s="43">
        <v>2.9</v>
      </c>
      <c r="J620" s="43">
        <v>3.33</v>
      </c>
      <c r="K620" s="45" t="s">
        <v>116</v>
      </c>
      <c r="L620" s="43">
        <v>1</v>
      </c>
      <c r="M620" s="43">
        <v>2.33</v>
      </c>
      <c r="N620" s="45" t="s">
        <v>50</v>
      </c>
      <c r="O620" s="43">
        <v>0.1</v>
      </c>
      <c r="P620" s="43">
        <v>3.33</v>
      </c>
    </row>
    <row r="621" spans="1:22" ht="14.1" customHeight="1" x14ac:dyDescent="0.2">
      <c r="A621" s="41" t="s">
        <v>1388</v>
      </c>
      <c r="B621" s="42" t="s">
        <v>1389</v>
      </c>
      <c r="C621" s="42" t="s">
        <v>1378</v>
      </c>
      <c r="D621" s="42" t="s">
        <v>207</v>
      </c>
      <c r="E621" s="42"/>
      <c r="F621" s="46" t="s">
        <v>1379</v>
      </c>
      <c r="G621" s="42"/>
      <c r="H621" s="42" t="s">
        <v>48</v>
      </c>
      <c r="I621" s="43">
        <v>2.9</v>
      </c>
      <c r="J621" s="43">
        <v>3.33</v>
      </c>
      <c r="K621" s="45" t="s">
        <v>116</v>
      </c>
      <c r="L621" s="43">
        <v>1</v>
      </c>
      <c r="M621" s="43">
        <v>2.33</v>
      </c>
      <c r="N621" s="42" t="s">
        <v>51</v>
      </c>
      <c r="O621" s="43">
        <v>3</v>
      </c>
      <c r="P621" s="43">
        <v>3.33</v>
      </c>
      <c r="Q621" s="45" t="s">
        <v>49</v>
      </c>
      <c r="R621" s="43">
        <v>1</v>
      </c>
      <c r="S621" s="43">
        <v>3.33</v>
      </c>
      <c r="T621" s="45" t="s">
        <v>50</v>
      </c>
      <c r="U621" s="43">
        <v>0.1</v>
      </c>
      <c r="V621" s="43">
        <v>3.33</v>
      </c>
    </row>
    <row r="622" spans="1:22" ht="14.1" customHeight="1" x14ac:dyDescent="0.2">
      <c r="A622" s="41" t="s">
        <v>1390</v>
      </c>
      <c r="B622" s="42" t="s">
        <v>1391</v>
      </c>
      <c r="C622" s="42" t="s">
        <v>1378</v>
      </c>
      <c r="D622" s="42"/>
      <c r="E622" s="42"/>
      <c r="F622" s="46" t="s">
        <v>1379</v>
      </c>
      <c r="G622" s="42"/>
      <c r="H622" s="42" t="s">
        <v>48</v>
      </c>
      <c r="I622" s="43">
        <v>2.9</v>
      </c>
      <c r="J622" s="43">
        <v>3.33</v>
      </c>
      <c r="K622" s="45" t="s">
        <v>116</v>
      </c>
      <c r="L622" s="43">
        <v>1</v>
      </c>
      <c r="M622" s="43">
        <v>2.33</v>
      </c>
      <c r="N622" s="45" t="s">
        <v>50</v>
      </c>
      <c r="O622" s="43">
        <v>0.1</v>
      </c>
      <c r="P622" s="43">
        <v>3.33</v>
      </c>
    </row>
    <row r="623" spans="1:22" ht="14.1" customHeight="1" x14ac:dyDescent="0.2">
      <c r="A623" s="41" t="s">
        <v>1392</v>
      </c>
      <c r="B623" s="42" t="s">
        <v>601</v>
      </c>
      <c r="C623" s="42" t="s">
        <v>1378</v>
      </c>
      <c r="D623" s="42" t="s">
        <v>207</v>
      </c>
      <c r="E623" s="42"/>
      <c r="F623" s="46" t="s">
        <v>1379</v>
      </c>
      <c r="G623" s="42"/>
      <c r="H623" s="42" t="s">
        <v>48</v>
      </c>
      <c r="I623" s="43">
        <v>2.9</v>
      </c>
      <c r="J623" s="43">
        <v>3.33</v>
      </c>
      <c r="K623" s="45" t="s">
        <v>116</v>
      </c>
      <c r="L623" s="43">
        <v>1</v>
      </c>
      <c r="M623" s="43">
        <v>2.33</v>
      </c>
      <c r="N623" s="42" t="s">
        <v>51</v>
      </c>
      <c r="O623" s="43">
        <v>3</v>
      </c>
      <c r="P623" s="43">
        <v>2.5</v>
      </c>
      <c r="Q623" s="45" t="s">
        <v>49</v>
      </c>
      <c r="R623" s="43">
        <v>1</v>
      </c>
      <c r="S623" s="43">
        <v>3.33</v>
      </c>
      <c r="T623" s="45" t="s">
        <v>50</v>
      </c>
      <c r="U623" s="43">
        <v>0.1</v>
      </c>
      <c r="V623" s="43">
        <v>3.33</v>
      </c>
    </row>
    <row r="624" spans="1:22" ht="14.1" customHeight="1" x14ac:dyDescent="0.2">
      <c r="A624" s="41" t="s">
        <v>1393</v>
      </c>
      <c r="B624" s="42" t="s">
        <v>1394</v>
      </c>
      <c r="C624" s="42" t="s">
        <v>1378</v>
      </c>
      <c r="D624" s="42"/>
      <c r="E624" s="42"/>
      <c r="F624" s="46" t="s">
        <v>1379</v>
      </c>
      <c r="G624" s="42"/>
      <c r="H624" s="42" t="s">
        <v>48</v>
      </c>
      <c r="I624" s="43">
        <v>2.9</v>
      </c>
      <c r="J624" s="43">
        <v>3.33</v>
      </c>
      <c r="K624" s="45" t="s">
        <v>116</v>
      </c>
      <c r="L624" s="43">
        <v>1</v>
      </c>
      <c r="M624" s="43">
        <v>2.33</v>
      </c>
      <c r="N624" s="45" t="s">
        <v>49</v>
      </c>
      <c r="O624" s="43">
        <v>1</v>
      </c>
      <c r="P624" s="43">
        <v>3.33</v>
      </c>
      <c r="Q624" s="45" t="s">
        <v>50</v>
      </c>
      <c r="R624" s="43">
        <v>0.1</v>
      </c>
      <c r="S624" s="43">
        <v>3.33</v>
      </c>
    </row>
    <row r="625" spans="1:22" ht="14.1" customHeight="1" x14ac:dyDescent="0.2">
      <c r="A625" s="41" t="s">
        <v>1395</v>
      </c>
      <c r="B625" s="42" t="s">
        <v>1396</v>
      </c>
      <c r="C625" s="42" t="s">
        <v>1378</v>
      </c>
      <c r="D625" s="42"/>
      <c r="E625" s="42"/>
      <c r="F625" s="46" t="s">
        <v>1379</v>
      </c>
      <c r="G625" s="42"/>
      <c r="H625" s="42" t="s">
        <v>48</v>
      </c>
      <c r="I625" s="43">
        <v>2.9</v>
      </c>
      <c r="J625" s="43">
        <v>3.33</v>
      </c>
      <c r="K625" s="45" t="s">
        <v>116</v>
      </c>
      <c r="L625" s="43">
        <v>1</v>
      </c>
      <c r="M625" s="43">
        <v>2.33</v>
      </c>
      <c r="N625" s="45" t="s">
        <v>50</v>
      </c>
      <c r="O625" s="43">
        <v>0.1</v>
      </c>
      <c r="P625" s="43">
        <v>3.33</v>
      </c>
    </row>
    <row r="626" spans="1:22" ht="14.1" customHeight="1" x14ac:dyDescent="0.2">
      <c r="A626" s="41" t="s">
        <v>1397</v>
      </c>
      <c r="B626" s="48" t="s">
        <v>1398</v>
      </c>
      <c r="C626" s="42" t="s">
        <v>1378</v>
      </c>
      <c r="D626" s="42" t="s">
        <v>207</v>
      </c>
      <c r="E626" s="42"/>
      <c r="F626" s="46" t="s">
        <v>1379</v>
      </c>
      <c r="G626" s="42"/>
      <c r="H626" s="42" t="s">
        <v>48</v>
      </c>
      <c r="I626" s="43">
        <v>2.9</v>
      </c>
      <c r="J626" s="43">
        <v>3.33</v>
      </c>
      <c r="K626" s="45" t="s">
        <v>116</v>
      </c>
      <c r="L626" s="43">
        <v>1</v>
      </c>
      <c r="M626" s="43">
        <v>2.33</v>
      </c>
      <c r="N626" s="42" t="s">
        <v>51</v>
      </c>
      <c r="O626" s="43">
        <v>3.75</v>
      </c>
      <c r="P626" s="43">
        <v>0.5</v>
      </c>
      <c r="Q626" s="45" t="s">
        <v>49</v>
      </c>
      <c r="R626" s="43">
        <v>1</v>
      </c>
      <c r="S626" s="43">
        <v>3.33</v>
      </c>
      <c r="T626" s="45" t="s">
        <v>50</v>
      </c>
      <c r="U626" s="43">
        <v>0.1</v>
      </c>
      <c r="V626" s="43">
        <v>3.33</v>
      </c>
    </row>
    <row r="627" spans="1:22" ht="14.1" customHeight="1" x14ac:dyDescent="0.2">
      <c r="A627" s="41" t="s">
        <v>106</v>
      </c>
      <c r="B627" s="42" t="s">
        <v>1399</v>
      </c>
      <c r="C627" s="42" t="s">
        <v>1378</v>
      </c>
      <c r="D627" s="42" t="s">
        <v>207</v>
      </c>
      <c r="E627" s="42"/>
      <c r="F627" s="46" t="s">
        <v>1379</v>
      </c>
      <c r="G627" s="42"/>
      <c r="H627" s="42" t="s">
        <v>48</v>
      </c>
      <c r="I627" s="43">
        <v>2.9</v>
      </c>
      <c r="J627" s="43">
        <v>3.33</v>
      </c>
      <c r="K627" s="45" t="s">
        <v>116</v>
      </c>
      <c r="L627" s="43">
        <v>1</v>
      </c>
      <c r="M627" s="43">
        <v>2.33</v>
      </c>
      <c r="N627" s="42" t="s">
        <v>51</v>
      </c>
      <c r="O627" s="43">
        <v>1.8125</v>
      </c>
      <c r="P627" s="43">
        <v>0</v>
      </c>
      <c r="Q627" s="45" t="s">
        <v>49</v>
      </c>
      <c r="R627" s="43">
        <v>1</v>
      </c>
      <c r="S627" s="43">
        <v>3.33</v>
      </c>
      <c r="T627" s="45" t="s">
        <v>50</v>
      </c>
      <c r="U627" s="43">
        <v>0.1</v>
      </c>
      <c r="V627" s="43">
        <v>3.33</v>
      </c>
    </row>
    <row r="628" spans="1:22" ht="14.1" customHeight="1" x14ac:dyDescent="0.2">
      <c r="A628" s="41" t="s">
        <v>1400</v>
      </c>
      <c r="B628" s="42" t="s">
        <v>1401</v>
      </c>
      <c r="C628" s="42" t="s">
        <v>1378</v>
      </c>
      <c r="D628" s="42"/>
      <c r="E628" s="42"/>
      <c r="F628" s="46" t="s">
        <v>1379</v>
      </c>
      <c r="G628" s="42"/>
      <c r="H628" s="42" t="s">
        <v>48</v>
      </c>
      <c r="I628" s="43">
        <v>2.9</v>
      </c>
      <c r="J628" s="43">
        <v>3.33</v>
      </c>
      <c r="K628" s="45" t="s">
        <v>116</v>
      </c>
      <c r="L628" s="43">
        <v>1</v>
      </c>
      <c r="M628" s="43">
        <v>2.33</v>
      </c>
      <c r="N628" s="45" t="s">
        <v>50</v>
      </c>
      <c r="O628" s="43">
        <v>0.1</v>
      </c>
      <c r="P628" s="43">
        <v>3.33</v>
      </c>
    </row>
    <row r="629" spans="1:22" ht="14.1" customHeight="1" x14ac:dyDescent="0.2">
      <c r="A629" s="41" t="s">
        <v>1402</v>
      </c>
      <c r="B629" s="42" t="s">
        <v>1403</v>
      </c>
      <c r="C629" s="42" t="s">
        <v>1378</v>
      </c>
      <c r="D629" s="42"/>
      <c r="E629" s="42"/>
      <c r="F629" s="46" t="s">
        <v>1379</v>
      </c>
      <c r="G629" s="42"/>
      <c r="H629" s="42" t="s">
        <v>48</v>
      </c>
      <c r="I629" s="43">
        <v>2.9</v>
      </c>
      <c r="J629" s="43">
        <v>3.33</v>
      </c>
      <c r="K629" s="45" t="s">
        <v>116</v>
      </c>
      <c r="L629" s="43">
        <v>1</v>
      </c>
      <c r="M629" s="43">
        <v>2.33</v>
      </c>
      <c r="N629" s="45" t="s">
        <v>49</v>
      </c>
      <c r="O629" s="43">
        <v>1</v>
      </c>
      <c r="P629" s="43">
        <v>3.33</v>
      </c>
      <c r="Q629" s="45" t="s">
        <v>50</v>
      </c>
      <c r="R629" s="43">
        <v>0.1</v>
      </c>
      <c r="S629" s="43">
        <v>3.33</v>
      </c>
      <c r="T629" s="45" t="s">
        <v>90</v>
      </c>
      <c r="U629" s="43">
        <v>0.5</v>
      </c>
      <c r="V629" s="43">
        <v>0</v>
      </c>
    </row>
    <row r="630" spans="1:22" ht="14.1" customHeight="1" x14ac:dyDescent="0.2">
      <c r="A630" s="41" t="s">
        <v>1404</v>
      </c>
      <c r="B630" s="42" t="s">
        <v>1405</v>
      </c>
      <c r="C630" s="42" t="s">
        <v>1378</v>
      </c>
      <c r="D630" s="42"/>
      <c r="E630" s="45" t="s">
        <v>1406</v>
      </c>
      <c r="F630" s="46" t="s">
        <v>1379</v>
      </c>
      <c r="G630" s="42"/>
      <c r="H630" s="42" t="s">
        <v>48</v>
      </c>
      <c r="I630" s="43">
        <v>2.9</v>
      </c>
      <c r="J630" s="43">
        <v>3.33</v>
      </c>
      <c r="K630" s="45" t="s">
        <v>116</v>
      </c>
      <c r="L630" s="43">
        <v>1</v>
      </c>
      <c r="M630" s="43">
        <v>2.33</v>
      </c>
      <c r="N630" s="42" t="s">
        <v>51</v>
      </c>
      <c r="O630" s="43">
        <v>2.75</v>
      </c>
      <c r="P630" s="43">
        <v>3.33</v>
      </c>
      <c r="T630" s="45" t="s">
        <v>50</v>
      </c>
      <c r="U630" s="43">
        <v>0.1</v>
      </c>
      <c r="V630" s="43">
        <v>3.33</v>
      </c>
    </row>
    <row r="631" spans="1:22" ht="14.1" customHeight="1" x14ac:dyDescent="0.2">
      <c r="A631" s="41" t="s">
        <v>1407</v>
      </c>
      <c r="B631" s="42" t="s">
        <v>1408</v>
      </c>
      <c r="C631" s="42" t="s">
        <v>1378</v>
      </c>
      <c r="D631" s="42" t="s">
        <v>207</v>
      </c>
      <c r="E631" s="42"/>
      <c r="F631" s="46" t="s">
        <v>1379</v>
      </c>
      <c r="G631" s="42"/>
      <c r="H631" s="42" t="s">
        <v>48</v>
      </c>
      <c r="I631" s="43">
        <v>2.9</v>
      </c>
      <c r="J631" s="43">
        <v>3.33</v>
      </c>
      <c r="K631" s="45" t="s">
        <v>116</v>
      </c>
      <c r="L631" s="43">
        <v>1</v>
      </c>
      <c r="M631" s="43">
        <v>2.33</v>
      </c>
      <c r="N631" s="42" t="s">
        <v>51</v>
      </c>
      <c r="O631" s="43">
        <v>3</v>
      </c>
      <c r="P631" s="43">
        <v>3.33</v>
      </c>
      <c r="Q631" s="45" t="s">
        <v>50</v>
      </c>
      <c r="R631" s="43">
        <v>0.1</v>
      </c>
      <c r="S631" s="43">
        <v>3.33</v>
      </c>
    </row>
    <row r="632" spans="1:22" ht="14.1" customHeight="1" x14ac:dyDescent="0.2">
      <c r="A632" s="41" t="s">
        <v>1409</v>
      </c>
      <c r="B632" s="42" t="s">
        <v>1410</v>
      </c>
      <c r="C632" s="42" t="s">
        <v>1378</v>
      </c>
      <c r="D632" s="42"/>
      <c r="E632" s="46" t="s">
        <v>1406</v>
      </c>
      <c r="F632" s="46" t="s">
        <v>1379</v>
      </c>
      <c r="G632" s="42"/>
      <c r="H632" s="42" t="s">
        <v>48</v>
      </c>
      <c r="I632" s="43">
        <v>2.9</v>
      </c>
      <c r="J632" s="43">
        <v>3.33</v>
      </c>
      <c r="K632" s="45" t="s">
        <v>116</v>
      </c>
      <c r="L632" s="43">
        <v>1</v>
      </c>
      <c r="M632" s="43">
        <v>2.33</v>
      </c>
      <c r="N632" s="42" t="s">
        <v>51</v>
      </c>
      <c r="O632" s="43">
        <v>1.375</v>
      </c>
      <c r="P632" s="43">
        <v>3.33</v>
      </c>
      <c r="Q632" s="45" t="s">
        <v>50</v>
      </c>
      <c r="R632" s="43">
        <v>0.1</v>
      </c>
      <c r="S632" s="43">
        <v>3.33</v>
      </c>
    </row>
    <row r="633" spans="1:22" ht="14.1" customHeight="1" x14ac:dyDescent="0.2">
      <c r="A633" s="41" t="s">
        <v>1411</v>
      </c>
      <c r="B633" s="42" t="s">
        <v>233</v>
      </c>
      <c r="C633" s="42" t="s">
        <v>1378</v>
      </c>
      <c r="D633" s="42"/>
      <c r="E633" s="42"/>
      <c r="F633" s="46" t="s">
        <v>1379</v>
      </c>
      <c r="G633" s="42"/>
      <c r="H633" s="42" t="s">
        <v>48</v>
      </c>
      <c r="I633" s="43">
        <v>2.9</v>
      </c>
      <c r="J633" s="43">
        <v>3.33</v>
      </c>
      <c r="K633" s="45" t="s">
        <v>116</v>
      </c>
      <c r="L633" s="43">
        <v>1</v>
      </c>
      <c r="M633" s="43">
        <v>2.33</v>
      </c>
      <c r="N633" s="45" t="s">
        <v>49</v>
      </c>
      <c r="O633" s="43">
        <v>1</v>
      </c>
      <c r="P633" s="43">
        <v>3.33</v>
      </c>
      <c r="Q633" s="45" t="s">
        <v>50</v>
      </c>
      <c r="R633" s="43">
        <v>0.1</v>
      </c>
      <c r="S633" s="43">
        <v>3.33</v>
      </c>
    </row>
    <row r="634" spans="1:22" ht="14.1" customHeight="1" x14ac:dyDescent="0.2">
      <c r="A634" s="41" t="s">
        <v>1412</v>
      </c>
      <c r="B634" s="42" t="s">
        <v>235</v>
      </c>
      <c r="C634" s="42" t="s">
        <v>1378</v>
      </c>
      <c r="D634" s="42"/>
      <c r="E634" s="42"/>
      <c r="F634" s="46" t="s">
        <v>1379</v>
      </c>
      <c r="G634" s="42"/>
      <c r="H634" s="42" t="s">
        <v>48</v>
      </c>
      <c r="I634" s="43">
        <v>2.9</v>
      </c>
      <c r="J634" s="43">
        <v>3.33</v>
      </c>
      <c r="K634" s="45" t="s">
        <v>116</v>
      </c>
      <c r="L634" s="43">
        <v>1</v>
      </c>
      <c r="M634" s="43">
        <v>2.33</v>
      </c>
      <c r="N634" s="45" t="s">
        <v>49</v>
      </c>
      <c r="O634" s="43">
        <v>1</v>
      </c>
      <c r="P634" s="43">
        <v>3.33</v>
      </c>
      <c r="Q634" s="45" t="s">
        <v>50</v>
      </c>
      <c r="R634" s="43">
        <v>0.1</v>
      </c>
      <c r="S634" s="43">
        <v>3.33</v>
      </c>
    </row>
    <row r="635" spans="1:22" ht="14.1" customHeight="1" x14ac:dyDescent="0.2">
      <c r="A635" s="41" t="s">
        <v>113</v>
      </c>
      <c r="B635" s="42" t="s">
        <v>1413</v>
      </c>
      <c r="C635" s="42" t="s">
        <v>1378</v>
      </c>
      <c r="D635" s="42"/>
      <c r="E635" s="42"/>
      <c r="F635" s="46" t="s">
        <v>1379</v>
      </c>
      <c r="G635" s="42"/>
      <c r="H635" s="42" t="s">
        <v>48</v>
      </c>
      <c r="I635" s="43">
        <v>2.9</v>
      </c>
      <c r="J635" s="43">
        <v>3.33</v>
      </c>
      <c r="K635" s="45" t="s">
        <v>116</v>
      </c>
      <c r="L635" s="43">
        <v>1</v>
      </c>
      <c r="M635" s="43">
        <v>2.33</v>
      </c>
      <c r="N635" s="45" t="s">
        <v>50</v>
      </c>
      <c r="O635" s="43">
        <v>0.1</v>
      </c>
      <c r="P635" s="43">
        <v>3.33</v>
      </c>
      <c r="R635" s="45"/>
      <c r="S635" s="45"/>
    </row>
    <row r="636" spans="1:22" ht="14.1" customHeight="1" x14ac:dyDescent="0.2">
      <c r="A636" s="41" t="s">
        <v>1414</v>
      </c>
      <c r="B636" s="42" t="s">
        <v>1415</v>
      </c>
      <c r="C636" s="42" t="s">
        <v>1416</v>
      </c>
      <c r="D636" s="42"/>
      <c r="E636" s="42"/>
      <c r="F636" s="42"/>
      <c r="G636" s="42"/>
      <c r="H636" s="42" t="s">
        <v>48</v>
      </c>
      <c r="I636" s="43">
        <v>2.9</v>
      </c>
      <c r="J636" s="43">
        <v>3.33</v>
      </c>
      <c r="K636" s="45" t="s">
        <v>116</v>
      </c>
      <c r="L636" s="43">
        <v>4</v>
      </c>
      <c r="M636" s="43">
        <v>3.33</v>
      </c>
    </row>
    <row r="637" spans="1:22" ht="14.1" customHeight="1" x14ac:dyDescent="0.2">
      <c r="A637" s="41" t="s">
        <v>1417</v>
      </c>
      <c r="B637" s="42" t="s">
        <v>1418</v>
      </c>
      <c r="C637" s="42" t="s">
        <v>1416</v>
      </c>
      <c r="D637" s="42"/>
      <c r="E637" s="42"/>
      <c r="F637" s="42"/>
      <c r="G637" s="42"/>
      <c r="H637" s="42" t="s">
        <v>48</v>
      </c>
      <c r="I637" s="43">
        <v>2.9</v>
      </c>
      <c r="J637" s="43">
        <v>3.33</v>
      </c>
      <c r="K637" s="45" t="s">
        <v>116</v>
      </c>
      <c r="L637" s="43">
        <v>4</v>
      </c>
      <c r="M637" s="43">
        <v>3.33</v>
      </c>
    </row>
    <row r="638" spans="1:22" ht="14.1" customHeight="1" x14ac:dyDescent="0.2">
      <c r="A638" s="41" t="s">
        <v>1419</v>
      </c>
      <c r="B638" s="42" t="s">
        <v>1420</v>
      </c>
      <c r="C638" s="42" t="s">
        <v>1416</v>
      </c>
      <c r="D638" s="42"/>
      <c r="E638" s="42"/>
      <c r="F638" s="42"/>
      <c r="G638" s="42"/>
      <c r="H638" s="42" t="s">
        <v>48</v>
      </c>
      <c r="I638" s="43">
        <v>2.9</v>
      </c>
      <c r="J638" s="43">
        <v>3.33</v>
      </c>
      <c r="K638" s="45" t="s">
        <v>116</v>
      </c>
      <c r="L638" s="43">
        <v>4</v>
      </c>
      <c r="M638" s="43">
        <v>3.33</v>
      </c>
    </row>
    <row r="639" spans="1:22" ht="14.1" customHeight="1" x14ac:dyDescent="0.2">
      <c r="A639" s="41" t="s">
        <v>1421</v>
      </c>
      <c r="B639" s="42" t="s">
        <v>1422</v>
      </c>
      <c r="C639" s="42" t="s">
        <v>1416</v>
      </c>
      <c r="D639" s="42" t="s">
        <v>207</v>
      </c>
      <c r="E639" s="42"/>
      <c r="F639" s="42"/>
      <c r="G639" s="42"/>
      <c r="H639" s="42" t="s">
        <v>48</v>
      </c>
      <c r="I639" s="43">
        <v>2.9</v>
      </c>
      <c r="J639" s="43">
        <v>3.33</v>
      </c>
      <c r="K639" s="45" t="s">
        <v>116</v>
      </c>
      <c r="L639" s="43">
        <v>4</v>
      </c>
      <c r="M639" s="43">
        <v>3.33</v>
      </c>
    </row>
    <row r="640" spans="1:22" ht="14.1" customHeight="1" x14ac:dyDescent="0.2">
      <c r="A640" s="41" t="s">
        <v>1423</v>
      </c>
      <c r="B640" s="42" t="s">
        <v>233</v>
      </c>
      <c r="C640" s="42" t="s">
        <v>1416</v>
      </c>
      <c r="D640" s="42"/>
      <c r="E640" s="42"/>
      <c r="F640" s="42"/>
      <c r="G640" s="42"/>
      <c r="H640" s="42" t="s">
        <v>48</v>
      </c>
      <c r="I640" s="43">
        <v>2.9</v>
      </c>
      <c r="J640" s="43">
        <v>3.33</v>
      </c>
      <c r="K640" s="45" t="s">
        <v>116</v>
      </c>
      <c r="L640" s="43">
        <v>4</v>
      </c>
      <c r="M640" s="43">
        <v>3.33</v>
      </c>
    </row>
    <row r="641" spans="1:19" ht="14.1" customHeight="1" x14ac:dyDescent="0.2">
      <c r="A641" s="41" t="s">
        <v>1424</v>
      </c>
      <c r="B641" s="42" t="s">
        <v>235</v>
      </c>
      <c r="C641" s="42" t="s">
        <v>1416</v>
      </c>
      <c r="D641" s="42"/>
      <c r="E641" s="42"/>
      <c r="F641" s="42"/>
      <c r="G641" s="42"/>
      <c r="H641" s="42" t="s">
        <v>48</v>
      </c>
      <c r="I641" s="43">
        <v>2.9</v>
      </c>
      <c r="J641" s="43">
        <v>3.33</v>
      </c>
      <c r="K641" s="45" t="s">
        <v>116</v>
      </c>
      <c r="L641" s="43">
        <v>4</v>
      </c>
      <c r="M641" s="43">
        <v>3.33</v>
      </c>
    </row>
    <row r="642" spans="1:19" ht="14.1" customHeight="1" x14ac:dyDescent="0.2">
      <c r="A642" s="41" t="s">
        <v>1425</v>
      </c>
      <c r="B642" s="42" t="s">
        <v>1426</v>
      </c>
      <c r="C642" s="42" t="s">
        <v>1427</v>
      </c>
      <c r="D642" s="42"/>
      <c r="E642" s="42"/>
      <c r="F642" s="46" t="s">
        <v>1428</v>
      </c>
      <c r="G642" s="42"/>
      <c r="H642" s="42" t="s">
        <v>48</v>
      </c>
      <c r="I642" s="43">
        <v>2.9</v>
      </c>
      <c r="J642" s="43">
        <v>3.33</v>
      </c>
      <c r="K642" s="45" t="s">
        <v>116</v>
      </c>
      <c r="L642" s="43">
        <v>3.6</v>
      </c>
      <c r="M642" s="43">
        <v>3.33</v>
      </c>
    </row>
    <row r="643" spans="1:19" ht="14.1" customHeight="1" x14ac:dyDescent="0.2">
      <c r="A643" s="41" t="s">
        <v>1429</v>
      </c>
      <c r="B643" s="42" t="s">
        <v>1430</v>
      </c>
      <c r="C643" s="42" t="s">
        <v>1431</v>
      </c>
      <c r="D643" s="42"/>
      <c r="E643" s="42"/>
      <c r="F643" s="46" t="s">
        <v>1428</v>
      </c>
      <c r="G643" s="42"/>
      <c r="H643" s="42" t="s">
        <v>48</v>
      </c>
      <c r="I643" s="43">
        <v>2.9</v>
      </c>
      <c r="J643" s="43">
        <v>3.33</v>
      </c>
      <c r="K643" s="45" t="s">
        <v>116</v>
      </c>
      <c r="L643" s="43">
        <v>3.6</v>
      </c>
      <c r="M643" s="43">
        <v>3.33</v>
      </c>
    </row>
    <row r="644" spans="1:19" ht="14.1" customHeight="1" x14ac:dyDescent="0.2">
      <c r="A644" s="41" t="s">
        <v>1432</v>
      </c>
      <c r="B644" s="42" t="s">
        <v>1433</v>
      </c>
      <c r="C644" s="42" t="s">
        <v>1434</v>
      </c>
      <c r="D644" s="42"/>
      <c r="E644" s="42"/>
      <c r="F644" s="46" t="s">
        <v>1428</v>
      </c>
      <c r="G644" s="42"/>
      <c r="H644" s="42" t="s">
        <v>48</v>
      </c>
      <c r="I644" s="43">
        <v>2.9</v>
      </c>
      <c r="J644" s="43">
        <v>3.33</v>
      </c>
      <c r="K644" s="45" t="s">
        <v>116</v>
      </c>
      <c r="L644" s="43">
        <v>3.6</v>
      </c>
      <c r="M644" s="43">
        <v>3.33</v>
      </c>
    </row>
    <row r="645" spans="1:19" ht="14.1" customHeight="1" x14ac:dyDescent="0.2">
      <c r="A645" s="41" t="s">
        <v>1435</v>
      </c>
      <c r="B645" s="42" t="s">
        <v>1436</v>
      </c>
      <c r="C645" s="42" t="s">
        <v>1427</v>
      </c>
      <c r="D645" s="42"/>
      <c r="E645" s="42"/>
      <c r="F645" s="46" t="s">
        <v>1428</v>
      </c>
      <c r="G645" s="42"/>
      <c r="H645" s="42" t="s">
        <v>48</v>
      </c>
      <c r="I645" s="43">
        <v>2.9</v>
      </c>
      <c r="J645" s="43">
        <v>3.33</v>
      </c>
      <c r="K645" s="45" t="s">
        <v>116</v>
      </c>
      <c r="L645" s="43">
        <v>3.6</v>
      </c>
      <c r="M645" s="43">
        <v>3.33</v>
      </c>
    </row>
    <row r="646" spans="1:19" ht="14.1" customHeight="1" x14ac:dyDescent="0.2">
      <c r="A646" s="41" t="s">
        <v>1437</v>
      </c>
      <c r="B646" s="42" t="s">
        <v>233</v>
      </c>
      <c r="C646" s="42" t="s">
        <v>1427</v>
      </c>
      <c r="D646" s="42"/>
      <c r="E646" s="42"/>
      <c r="F646" s="46" t="s">
        <v>1428</v>
      </c>
      <c r="G646" s="42"/>
      <c r="H646" s="42" t="s">
        <v>48</v>
      </c>
      <c r="I646" s="43">
        <v>2.9</v>
      </c>
      <c r="J646" s="43">
        <v>3.33</v>
      </c>
      <c r="K646" s="45" t="s">
        <v>116</v>
      </c>
      <c r="L646" s="43">
        <v>3.6</v>
      </c>
      <c r="M646" s="43">
        <v>3.33</v>
      </c>
    </row>
    <row r="647" spans="1:19" ht="14.1" customHeight="1" x14ac:dyDescent="0.2">
      <c r="A647" s="41" t="s">
        <v>1438</v>
      </c>
      <c r="B647" s="42" t="s">
        <v>235</v>
      </c>
      <c r="C647" s="42" t="s">
        <v>1427</v>
      </c>
      <c r="D647" s="42"/>
      <c r="E647" s="42"/>
      <c r="F647" s="46" t="s">
        <v>1428</v>
      </c>
      <c r="G647" s="42"/>
      <c r="H647" s="42" t="s">
        <v>48</v>
      </c>
      <c r="I647" s="43">
        <v>2.9</v>
      </c>
      <c r="J647" s="43">
        <v>3.33</v>
      </c>
      <c r="K647" s="45" t="s">
        <v>116</v>
      </c>
      <c r="L647" s="43">
        <v>3.6</v>
      </c>
      <c r="M647" s="43">
        <v>3.33</v>
      </c>
    </row>
    <row r="648" spans="1:19" ht="14.1" customHeight="1" x14ac:dyDescent="0.2">
      <c r="A648" s="41" t="s">
        <v>1439</v>
      </c>
      <c r="B648" s="42" t="s">
        <v>1440</v>
      </c>
      <c r="C648" s="42" t="s">
        <v>1441</v>
      </c>
      <c r="D648" s="42"/>
      <c r="E648" s="42"/>
      <c r="F648" s="46" t="s">
        <v>212</v>
      </c>
      <c r="G648" s="42"/>
      <c r="H648" s="42" t="s">
        <v>48</v>
      </c>
      <c r="I648" s="43">
        <v>2.9</v>
      </c>
      <c r="J648" s="43">
        <v>3.33</v>
      </c>
      <c r="K648" s="45" t="s">
        <v>116</v>
      </c>
      <c r="L648" s="43">
        <v>1</v>
      </c>
      <c r="M648" s="43">
        <v>3</v>
      </c>
      <c r="N648" s="45" t="s">
        <v>53</v>
      </c>
      <c r="O648" s="44">
        <v>0.25</v>
      </c>
      <c r="P648" s="44">
        <v>0</v>
      </c>
    </row>
    <row r="649" spans="1:19" ht="14.1" customHeight="1" x14ac:dyDescent="0.2">
      <c r="A649" s="41" t="s">
        <v>1442</v>
      </c>
      <c r="B649" s="42" t="s">
        <v>1443</v>
      </c>
      <c r="C649" s="42" t="s">
        <v>1441</v>
      </c>
      <c r="D649" s="42"/>
      <c r="E649" s="42"/>
      <c r="F649" s="46" t="s">
        <v>212</v>
      </c>
      <c r="G649" s="42"/>
      <c r="H649" s="42" t="s">
        <v>48</v>
      </c>
      <c r="I649" s="43">
        <v>2.9</v>
      </c>
      <c r="J649" s="43">
        <v>3.33</v>
      </c>
      <c r="K649" s="45" t="s">
        <v>116</v>
      </c>
      <c r="L649" s="43">
        <v>1</v>
      </c>
      <c r="M649" s="43">
        <v>3</v>
      </c>
      <c r="N649" s="42" t="s">
        <v>51</v>
      </c>
      <c r="O649" s="43">
        <v>4.5</v>
      </c>
      <c r="P649" s="43">
        <v>3.33</v>
      </c>
      <c r="Q649" s="45" t="s">
        <v>53</v>
      </c>
      <c r="R649" s="44">
        <v>0.25</v>
      </c>
      <c r="S649" s="44">
        <v>0</v>
      </c>
    </row>
    <row r="650" spans="1:19" ht="14.1" customHeight="1" x14ac:dyDescent="0.2">
      <c r="A650" s="41" t="s">
        <v>1444</v>
      </c>
      <c r="B650" s="42" t="s">
        <v>1445</v>
      </c>
      <c r="C650" s="42" t="s">
        <v>1441</v>
      </c>
      <c r="D650" s="42"/>
      <c r="E650" s="42" t="s">
        <v>316</v>
      </c>
      <c r="F650" s="46" t="s">
        <v>212</v>
      </c>
      <c r="G650" s="42"/>
      <c r="H650" s="42" t="s">
        <v>48</v>
      </c>
      <c r="I650" s="43">
        <v>2.9</v>
      </c>
      <c r="J650" s="43">
        <v>3.33</v>
      </c>
      <c r="K650" s="45" t="s">
        <v>116</v>
      </c>
      <c r="L650" s="43">
        <v>1</v>
      </c>
      <c r="M650" s="43">
        <v>3</v>
      </c>
      <c r="N650" s="42" t="s">
        <v>51</v>
      </c>
      <c r="O650" s="43">
        <v>3</v>
      </c>
      <c r="P650" s="43">
        <v>3.33</v>
      </c>
    </row>
    <row r="651" spans="1:19" ht="14.1" customHeight="1" x14ac:dyDescent="0.2">
      <c r="A651" s="41" t="s">
        <v>1446</v>
      </c>
      <c r="B651" s="42" t="s">
        <v>1447</v>
      </c>
      <c r="C651" s="42" t="s">
        <v>1441</v>
      </c>
      <c r="D651" s="42"/>
      <c r="E651" s="42"/>
      <c r="F651" s="46" t="s">
        <v>212</v>
      </c>
      <c r="G651" s="42"/>
      <c r="H651" s="42" t="s">
        <v>48</v>
      </c>
      <c r="I651" s="43">
        <v>2.9</v>
      </c>
      <c r="J651" s="43">
        <v>3.33</v>
      </c>
      <c r="K651" s="45" t="s">
        <v>116</v>
      </c>
      <c r="L651" s="43">
        <v>1</v>
      </c>
      <c r="M651" s="43">
        <v>3</v>
      </c>
    </row>
    <row r="652" spans="1:19" ht="14.1" customHeight="1" x14ac:dyDescent="0.2">
      <c r="A652" s="41" t="s">
        <v>1448</v>
      </c>
      <c r="B652" s="42" t="s">
        <v>1449</v>
      </c>
      <c r="C652" s="42" t="s">
        <v>1441</v>
      </c>
      <c r="D652" s="42"/>
      <c r="E652" s="42"/>
      <c r="F652" s="46" t="s">
        <v>212</v>
      </c>
      <c r="G652" s="42"/>
      <c r="H652" s="42" t="s">
        <v>48</v>
      </c>
      <c r="I652" s="43">
        <v>2.9</v>
      </c>
      <c r="J652" s="43">
        <v>3.33</v>
      </c>
      <c r="K652" s="45" t="s">
        <v>116</v>
      </c>
      <c r="L652" s="43">
        <v>1</v>
      </c>
      <c r="M652" s="43">
        <v>3</v>
      </c>
      <c r="N652" s="45" t="s">
        <v>53</v>
      </c>
      <c r="O652" s="44">
        <v>0.25</v>
      </c>
      <c r="P652" s="44">
        <v>0</v>
      </c>
    </row>
    <row r="653" spans="1:19" ht="14.1" customHeight="1" x14ac:dyDescent="0.2">
      <c r="A653" s="41" t="s">
        <v>1450</v>
      </c>
      <c r="B653" s="42" t="s">
        <v>1451</v>
      </c>
      <c r="C653" s="42" t="s">
        <v>1441</v>
      </c>
      <c r="D653" s="42"/>
      <c r="E653" s="42"/>
      <c r="F653" s="46" t="s">
        <v>212</v>
      </c>
      <c r="G653" s="42"/>
      <c r="H653" s="42" t="s">
        <v>48</v>
      </c>
      <c r="I653" s="43">
        <v>2.9</v>
      </c>
      <c r="J653" s="43">
        <v>3.33</v>
      </c>
      <c r="K653" s="45" t="s">
        <v>116</v>
      </c>
      <c r="L653" s="43">
        <v>1</v>
      </c>
      <c r="M653" s="43">
        <v>3</v>
      </c>
      <c r="N653" s="45" t="s">
        <v>53</v>
      </c>
      <c r="O653" s="44">
        <v>0.25</v>
      </c>
      <c r="P653" s="44">
        <v>0</v>
      </c>
    </row>
    <row r="654" spans="1:19" ht="14.1" customHeight="1" x14ac:dyDescent="0.2">
      <c r="A654" s="41" t="s">
        <v>1452</v>
      </c>
      <c r="B654" s="42" t="s">
        <v>1453</v>
      </c>
      <c r="C654" s="42" t="s">
        <v>1441</v>
      </c>
      <c r="D654" s="42" t="s">
        <v>207</v>
      </c>
      <c r="E654" s="42"/>
      <c r="F654" s="46" t="s">
        <v>212</v>
      </c>
      <c r="G654" s="42"/>
      <c r="H654" s="42" t="s">
        <v>48</v>
      </c>
      <c r="I654" s="43">
        <v>2.9</v>
      </c>
      <c r="J654" s="43">
        <v>3.33</v>
      </c>
      <c r="K654" s="45" t="s">
        <v>116</v>
      </c>
      <c r="L654" s="43">
        <v>1</v>
      </c>
      <c r="M654" s="43">
        <v>3</v>
      </c>
      <c r="N654" s="42" t="s">
        <v>51</v>
      </c>
      <c r="O654" s="43">
        <v>4.5</v>
      </c>
      <c r="P654" s="43">
        <v>1.35</v>
      </c>
      <c r="Q654" s="45" t="s">
        <v>53</v>
      </c>
      <c r="R654" s="44">
        <v>0.25</v>
      </c>
      <c r="S654" s="44">
        <v>0</v>
      </c>
    </row>
    <row r="655" spans="1:19" ht="14.1" customHeight="1" x14ac:dyDescent="0.2">
      <c r="A655" s="41" t="s">
        <v>1454</v>
      </c>
      <c r="B655" s="42" t="s">
        <v>1455</v>
      </c>
      <c r="C655" s="42" t="s">
        <v>1441</v>
      </c>
      <c r="D655" s="42"/>
      <c r="E655" s="42"/>
      <c r="F655" s="46" t="s">
        <v>212</v>
      </c>
      <c r="G655" s="42"/>
      <c r="H655" s="42" t="s">
        <v>48</v>
      </c>
      <c r="I655" s="43">
        <v>2.9</v>
      </c>
      <c r="J655" s="43">
        <v>3.33</v>
      </c>
      <c r="K655" s="45" t="s">
        <v>116</v>
      </c>
      <c r="L655" s="43">
        <v>1</v>
      </c>
      <c r="M655" s="43">
        <v>3</v>
      </c>
      <c r="N655" s="42" t="s">
        <v>51</v>
      </c>
      <c r="O655" s="43">
        <v>3</v>
      </c>
      <c r="P655" s="43">
        <v>0</v>
      </c>
    </row>
    <row r="656" spans="1:19" ht="14.1" customHeight="1" x14ac:dyDescent="0.2">
      <c r="A656" s="41" t="s">
        <v>1456</v>
      </c>
      <c r="B656" s="42" t="s">
        <v>233</v>
      </c>
      <c r="C656" s="42" t="s">
        <v>1441</v>
      </c>
      <c r="D656" s="42"/>
      <c r="E656" s="42"/>
      <c r="F656" s="46" t="s">
        <v>212</v>
      </c>
      <c r="G656" s="42"/>
      <c r="H656" s="42" t="s">
        <v>48</v>
      </c>
      <c r="I656" s="43">
        <v>2.9</v>
      </c>
      <c r="J656" s="43">
        <v>3.33</v>
      </c>
      <c r="K656" s="45" t="s">
        <v>116</v>
      </c>
      <c r="L656" s="43">
        <v>1</v>
      </c>
      <c r="M656" s="43">
        <v>3</v>
      </c>
      <c r="N656" s="45" t="s">
        <v>53</v>
      </c>
      <c r="O656" s="44">
        <v>0.25</v>
      </c>
      <c r="P656" s="44">
        <v>0</v>
      </c>
    </row>
    <row r="657" spans="1:16" ht="14.1" customHeight="1" x14ac:dyDescent="0.2">
      <c r="A657" s="41" t="s">
        <v>1457</v>
      </c>
      <c r="B657" s="42" t="s">
        <v>235</v>
      </c>
      <c r="C657" s="42" t="s">
        <v>1441</v>
      </c>
      <c r="D657" s="42"/>
      <c r="E657" s="42"/>
      <c r="F657" s="46" t="s">
        <v>212</v>
      </c>
      <c r="G657" s="42"/>
      <c r="H657" s="42" t="s">
        <v>48</v>
      </c>
      <c r="I657" s="43">
        <v>2.9</v>
      </c>
      <c r="J657" s="43">
        <v>3.33</v>
      </c>
      <c r="K657" s="45" t="s">
        <v>116</v>
      </c>
      <c r="L657" s="43">
        <v>1</v>
      </c>
      <c r="M657" s="43">
        <v>3</v>
      </c>
    </row>
    <row r="658" spans="1:16" ht="14.1" customHeight="1" x14ac:dyDescent="0.2">
      <c r="A658" s="41" t="s">
        <v>1458</v>
      </c>
      <c r="B658" s="42" t="s">
        <v>1459</v>
      </c>
      <c r="C658" s="42" t="s">
        <v>1441</v>
      </c>
      <c r="D658" s="42"/>
      <c r="E658" s="42"/>
      <c r="F658" s="46" t="s">
        <v>212</v>
      </c>
      <c r="G658" s="42"/>
      <c r="H658" s="42" t="s">
        <v>48</v>
      </c>
      <c r="I658" s="43">
        <v>2.9</v>
      </c>
      <c r="J658" s="43">
        <v>3.33</v>
      </c>
      <c r="K658" s="45" t="s">
        <v>116</v>
      </c>
      <c r="L658" s="43">
        <v>1</v>
      </c>
      <c r="M658" s="43">
        <v>3</v>
      </c>
    </row>
    <row r="659" spans="1:16" ht="14.1" customHeight="1" x14ac:dyDescent="0.2">
      <c r="A659" s="41" t="s">
        <v>1460</v>
      </c>
      <c r="B659" s="42" t="s">
        <v>1461</v>
      </c>
      <c r="C659" s="42" t="s">
        <v>1462</v>
      </c>
      <c r="D659" s="42"/>
      <c r="E659" s="42"/>
      <c r="F659" s="42"/>
      <c r="G659" s="42"/>
      <c r="H659" s="42" t="s">
        <v>48</v>
      </c>
      <c r="I659" s="43">
        <v>2.9</v>
      </c>
      <c r="J659" s="43">
        <v>3.33</v>
      </c>
      <c r="K659" s="45" t="s">
        <v>116</v>
      </c>
      <c r="L659" s="43">
        <v>1.65</v>
      </c>
      <c r="M659" s="43">
        <v>0</v>
      </c>
    </row>
    <row r="660" spans="1:16" ht="14.1" customHeight="1" x14ac:dyDescent="0.2">
      <c r="A660" s="41" t="s">
        <v>1463</v>
      </c>
      <c r="B660" s="42" t="s">
        <v>1464</v>
      </c>
      <c r="C660" s="42" t="s">
        <v>1462</v>
      </c>
      <c r="D660" s="42"/>
      <c r="E660" s="42"/>
      <c r="F660" s="42"/>
      <c r="G660" s="42"/>
      <c r="H660" s="42" t="s">
        <v>48</v>
      </c>
      <c r="I660" s="43">
        <v>2.9</v>
      </c>
      <c r="J660" s="43">
        <v>3.33</v>
      </c>
      <c r="K660" s="45" t="s">
        <v>116</v>
      </c>
      <c r="L660" s="43">
        <v>1.65</v>
      </c>
      <c r="M660" s="43">
        <v>0</v>
      </c>
    </row>
    <row r="661" spans="1:16" ht="14.1" customHeight="1" x14ac:dyDescent="0.2">
      <c r="A661" s="41" t="s">
        <v>1465</v>
      </c>
      <c r="B661" s="42" t="s">
        <v>1466</v>
      </c>
      <c r="C661" s="42" t="s">
        <v>1462</v>
      </c>
      <c r="D661" s="42"/>
      <c r="E661" s="42"/>
      <c r="F661" s="42"/>
      <c r="G661" s="42"/>
      <c r="H661" s="42" t="s">
        <v>48</v>
      </c>
      <c r="I661" s="43">
        <v>2.9</v>
      </c>
      <c r="J661" s="43">
        <v>3.33</v>
      </c>
      <c r="K661" s="45" t="s">
        <v>116</v>
      </c>
      <c r="L661" s="43">
        <v>1.65</v>
      </c>
      <c r="M661" s="43">
        <v>0</v>
      </c>
      <c r="N661" s="42" t="s">
        <v>51</v>
      </c>
      <c r="O661" s="43">
        <v>5</v>
      </c>
      <c r="P661" s="43">
        <v>0</v>
      </c>
    </row>
    <row r="662" spans="1:16" ht="14.1" customHeight="1" x14ac:dyDescent="0.2">
      <c r="A662" s="41" t="s">
        <v>1467</v>
      </c>
      <c r="B662" s="42" t="s">
        <v>1468</v>
      </c>
      <c r="C662" s="42" t="s">
        <v>1462</v>
      </c>
      <c r="D662" s="42"/>
      <c r="E662" s="42"/>
      <c r="F662" s="42"/>
      <c r="G662" s="42"/>
      <c r="H662" s="42" t="s">
        <v>48</v>
      </c>
      <c r="I662" s="43">
        <v>2.9</v>
      </c>
      <c r="J662" s="43">
        <v>3.33</v>
      </c>
      <c r="K662" s="45" t="s">
        <v>116</v>
      </c>
      <c r="L662" s="43">
        <v>1.65</v>
      </c>
      <c r="M662" s="43">
        <v>0</v>
      </c>
      <c r="N662" s="42" t="s">
        <v>51</v>
      </c>
      <c r="O662" s="43">
        <v>4</v>
      </c>
      <c r="P662" s="43">
        <v>0</v>
      </c>
    </row>
    <row r="663" spans="1:16" ht="14.1" customHeight="1" x14ac:dyDescent="0.2">
      <c r="A663" s="41" t="s">
        <v>1469</v>
      </c>
      <c r="B663" s="42" t="s">
        <v>1470</v>
      </c>
      <c r="C663" s="42" t="s">
        <v>1462</v>
      </c>
      <c r="D663" s="42"/>
      <c r="E663" s="42"/>
      <c r="F663" s="42"/>
      <c r="G663" s="42"/>
      <c r="H663" s="42" t="s">
        <v>48</v>
      </c>
      <c r="I663" s="43">
        <v>2.9</v>
      </c>
      <c r="J663" s="43">
        <v>3.33</v>
      </c>
      <c r="K663" s="45" t="s">
        <v>116</v>
      </c>
      <c r="L663" s="43">
        <v>1.65</v>
      </c>
      <c r="M663" s="43">
        <v>0</v>
      </c>
      <c r="N663" s="42" t="s">
        <v>51</v>
      </c>
      <c r="O663" s="43">
        <v>4</v>
      </c>
      <c r="P663" s="43">
        <v>0</v>
      </c>
    </row>
    <row r="664" spans="1:16" ht="14.1" customHeight="1" x14ac:dyDescent="0.2">
      <c r="A664" s="41" t="s">
        <v>1471</v>
      </c>
      <c r="B664" s="42" t="s">
        <v>1472</v>
      </c>
      <c r="C664" s="42" t="s">
        <v>1462</v>
      </c>
      <c r="D664" s="42"/>
      <c r="E664" s="42"/>
      <c r="F664" s="42"/>
      <c r="G664" s="42"/>
      <c r="H664" s="42" t="s">
        <v>48</v>
      </c>
      <c r="I664" s="43">
        <v>2.9</v>
      </c>
      <c r="J664" s="43">
        <v>3.33</v>
      </c>
      <c r="K664" s="45" t="s">
        <v>116</v>
      </c>
      <c r="L664" s="43">
        <v>1.65</v>
      </c>
      <c r="M664" s="43">
        <v>0</v>
      </c>
    </row>
    <row r="665" spans="1:16" ht="14.1" customHeight="1" x14ac:dyDescent="0.2">
      <c r="A665" s="41" t="s">
        <v>1473</v>
      </c>
      <c r="B665" s="42" t="s">
        <v>1474</v>
      </c>
      <c r="C665" s="42" t="s">
        <v>1462</v>
      </c>
      <c r="D665" s="42"/>
      <c r="E665" s="42"/>
      <c r="F665" s="42"/>
      <c r="G665" s="42"/>
      <c r="H665" s="42" t="s">
        <v>48</v>
      </c>
      <c r="I665" s="43">
        <v>2.9</v>
      </c>
      <c r="J665" s="43">
        <v>3.33</v>
      </c>
      <c r="K665" s="45" t="s">
        <v>116</v>
      </c>
      <c r="L665" s="43">
        <v>1.65</v>
      </c>
      <c r="M665" s="43">
        <v>0</v>
      </c>
      <c r="N665" s="42" t="s">
        <v>51</v>
      </c>
      <c r="O665" s="43">
        <v>3</v>
      </c>
      <c r="P665" s="43">
        <v>3.33</v>
      </c>
    </row>
    <row r="666" spans="1:16" ht="14.1" customHeight="1" x14ac:dyDescent="0.2">
      <c r="A666" s="41" t="s">
        <v>1475</v>
      </c>
      <c r="B666" s="42" t="s">
        <v>233</v>
      </c>
      <c r="C666" s="42" t="s">
        <v>1462</v>
      </c>
      <c r="D666" s="42"/>
      <c r="E666" s="42"/>
      <c r="F666" s="42"/>
      <c r="G666" s="42"/>
      <c r="H666" s="42" t="s">
        <v>48</v>
      </c>
      <c r="I666" s="43">
        <v>2.9</v>
      </c>
      <c r="J666" s="43">
        <v>3.33</v>
      </c>
      <c r="K666" s="45" t="s">
        <v>116</v>
      </c>
      <c r="L666" s="43">
        <v>1.65</v>
      </c>
      <c r="M666" s="43">
        <v>0</v>
      </c>
    </row>
    <row r="667" spans="1:16" ht="14.1" customHeight="1" x14ac:dyDescent="0.2">
      <c r="A667" s="41" t="s">
        <v>1476</v>
      </c>
      <c r="B667" s="42" t="s">
        <v>235</v>
      </c>
      <c r="C667" s="42" t="s">
        <v>1462</v>
      </c>
      <c r="D667" s="42"/>
      <c r="E667" s="42"/>
      <c r="F667" s="42"/>
      <c r="G667" s="42"/>
      <c r="H667" s="42" t="s">
        <v>48</v>
      </c>
      <c r="I667" s="43">
        <v>2.9</v>
      </c>
      <c r="J667" s="43">
        <v>3.33</v>
      </c>
      <c r="K667" s="45" t="s">
        <v>116</v>
      </c>
      <c r="L667" s="43">
        <v>1.65</v>
      </c>
      <c r="M667" s="43">
        <v>0</v>
      </c>
    </row>
    <row r="668" spans="1:16" ht="14.1" customHeight="1" x14ac:dyDescent="0.2">
      <c r="A668" s="41" t="s">
        <v>1477</v>
      </c>
      <c r="B668" s="42" t="s">
        <v>1478</v>
      </c>
      <c r="C668" s="42" t="s">
        <v>1479</v>
      </c>
      <c r="D668" s="42"/>
      <c r="E668" s="42"/>
      <c r="F668" s="46" t="s">
        <v>212</v>
      </c>
      <c r="G668" s="42"/>
      <c r="H668" s="42" t="s">
        <v>48</v>
      </c>
      <c r="I668" s="43">
        <v>2.9</v>
      </c>
      <c r="J668" s="43">
        <v>3.33</v>
      </c>
      <c r="K668" s="45" t="s">
        <v>116</v>
      </c>
      <c r="L668" s="43">
        <v>2</v>
      </c>
      <c r="M668" s="43">
        <v>3.33</v>
      </c>
    </row>
    <row r="669" spans="1:16" ht="14.1" customHeight="1" x14ac:dyDescent="0.2">
      <c r="A669" s="41" t="s">
        <v>1480</v>
      </c>
      <c r="B669" s="42" t="s">
        <v>1481</v>
      </c>
      <c r="C669" s="42" t="s">
        <v>1479</v>
      </c>
      <c r="D669" s="42"/>
      <c r="E669" s="42"/>
      <c r="F669" s="46" t="s">
        <v>212</v>
      </c>
      <c r="G669" s="42"/>
      <c r="H669" s="42" t="s">
        <v>48</v>
      </c>
      <c r="I669" s="43">
        <v>2.9</v>
      </c>
      <c r="J669" s="43">
        <v>3.33</v>
      </c>
      <c r="K669" s="45" t="s">
        <v>116</v>
      </c>
      <c r="L669" s="43">
        <v>2</v>
      </c>
      <c r="M669" s="43">
        <v>3.33</v>
      </c>
      <c r="N669" s="42" t="s">
        <v>51</v>
      </c>
      <c r="O669" s="43">
        <v>2</v>
      </c>
      <c r="P669" s="43">
        <v>3.33</v>
      </c>
    </row>
    <row r="670" spans="1:16" ht="14.1" customHeight="1" x14ac:dyDescent="0.2">
      <c r="A670" s="41" t="s">
        <v>1482</v>
      </c>
      <c r="B670" s="42" t="s">
        <v>1483</v>
      </c>
      <c r="C670" s="42" t="s">
        <v>1479</v>
      </c>
      <c r="D670" s="42"/>
      <c r="E670" s="42"/>
      <c r="F670" s="46" t="s">
        <v>212</v>
      </c>
      <c r="G670" s="42"/>
      <c r="H670" s="42" t="s">
        <v>48</v>
      </c>
      <c r="I670" s="43">
        <v>2.9</v>
      </c>
      <c r="J670" s="43">
        <v>3.33</v>
      </c>
      <c r="K670" s="45" t="s">
        <v>116</v>
      </c>
      <c r="L670" s="43">
        <v>2</v>
      </c>
      <c r="M670" s="43">
        <v>3.33</v>
      </c>
      <c r="N670" s="42" t="s">
        <v>51</v>
      </c>
      <c r="O670" s="43">
        <v>2</v>
      </c>
      <c r="P670" s="43">
        <v>3.33</v>
      </c>
    </row>
    <row r="671" spans="1:16" ht="14.1" customHeight="1" x14ac:dyDescent="0.2">
      <c r="A671" s="41" t="s">
        <v>1484</v>
      </c>
      <c r="B671" s="42" t="s">
        <v>1485</v>
      </c>
      <c r="C671" s="42" t="s">
        <v>1479</v>
      </c>
      <c r="D671" s="42"/>
      <c r="E671" s="42"/>
      <c r="F671" s="46" t="s">
        <v>212</v>
      </c>
      <c r="G671" s="42"/>
      <c r="H671" s="42" t="s">
        <v>48</v>
      </c>
      <c r="I671" s="43">
        <v>2.9</v>
      </c>
      <c r="J671" s="43">
        <v>3.33</v>
      </c>
      <c r="K671" s="45" t="s">
        <v>116</v>
      </c>
      <c r="L671" s="43">
        <v>2</v>
      </c>
      <c r="M671" s="43">
        <v>3.33</v>
      </c>
    </row>
    <row r="672" spans="1:16" ht="14.1" customHeight="1" x14ac:dyDescent="0.2">
      <c r="A672" s="41" t="s">
        <v>1486</v>
      </c>
      <c r="B672" s="42" t="s">
        <v>233</v>
      </c>
      <c r="C672" s="42" t="s">
        <v>1479</v>
      </c>
      <c r="D672" s="42"/>
      <c r="E672" s="42"/>
      <c r="F672" s="46" t="s">
        <v>212</v>
      </c>
      <c r="G672" s="42"/>
      <c r="H672" s="42" t="s">
        <v>48</v>
      </c>
      <c r="I672" s="43">
        <v>2.9</v>
      </c>
      <c r="J672" s="43">
        <v>3.33</v>
      </c>
      <c r="K672" s="45" t="s">
        <v>116</v>
      </c>
      <c r="L672" s="43">
        <v>2</v>
      </c>
      <c r="M672" s="43">
        <v>3.33</v>
      </c>
    </row>
    <row r="673" spans="1:19" ht="14.1" customHeight="1" x14ac:dyDescent="0.2">
      <c r="A673" s="41" t="s">
        <v>1487</v>
      </c>
      <c r="B673" s="42" t="s">
        <v>235</v>
      </c>
      <c r="C673" s="42" t="s">
        <v>1479</v>
      </c>
      <c r="D673" s="42"/>
      <c r="E673" s="42"/>
      <c r="F673" s="46" t="s">
        <v>212</v>
      </c>
      <c r="G673" s="42"/>
      <c r="H673" s="42" t="s">
        <v>48</v>
      </c>
      <c r="I673" s="43">
        <v>2.9</v>
      </c>
      <c r="J673" s="43">
        <v>3.33</v>
      </c>
      <c r="K673" s="45" t="s">
        <v>116</v>
      </c>
      <c r="L673" s="43">
        <v>2</v>
      </c>
      <c r="M673" s="43">
        <v>3.33</v>
      </c>
    </row>
    <row r="674" spans="1:19" ht="14.1" customHeight="1" x14ac:dyDescent="0.2">
      <c r="A674" s="41" t="s">
        <v>1488</v>
      </c>
      <c r="B674" s="42" t="s">
        <v>1489</v>
      </c>
      <c r="C674" s="42" t="s">
        <v>1490</v>
      </c>
      <c r="D674" s="42"/>
      <c r="E674" s="42"/>
      <c r="F674" s="42"/>
      <c r="G674" s="42"/>
      <c r="H674" s="42" t="s">
        <v>48</v>
      </c>
      <c r="I674" s="43">
        <v>2.9</v>
      </c>
      <c r="J674" s="43">
        <v>3.33</v>
      </c>
      <c r="K674" s="45" t="s">
        <v>116</v>
      </c>
      <c r="L674" s="43">
        <v>1.3</v>
      </c>
      <c r="M674" s="43">
        <v>3.33</v>
      </c>
      <c r="N674" s="42" t="s">
        <v>51</v>
      </c>
      <c r="O674" s="43">
        <v>5</v>
      </c>
      <c r="P674" s="43">
        <v>0</v>
      </c>
    </row>
    <row r="675" spans="1:19" ht="13.9" customHeight="1" x14ac:dyDescent="0.2">
      <c r="A675" s="41" t="s">
        <v>1491</v>
      </c>
      <c r="B675" s="42" t="s">
        <v>1492</v>
      </c>
      <c r="C675" s="42" t="s">
        <v>1490</v>
      </c>
      <c r="D675" s="42"/>
      <c r="E675" s="42" t="s">
        <v>1262</v>
      </c>
      <c r="F675" s="42"/>
      <c r="G675" s="42"/>
      <c r="H675" s="42" t="s">
        <v>48</v>
      </c>
      <c r="I675" s="43">
        <v>2.9</v>
      </c>
      <c r="J675" s="43">
        <v>3.33</v>
      </c>
      <c r="K675" s="45" t="s">
        <v>116</v>
      </c>
      <c r="L675" s="43">
        <v>1.3</v>
      </c>
      <c r="M675" s="43">
        <v>3.33</v>
      </c>
      <c r="N675" s="42" t="s">
        <v>51</v>
      </c>
      <c r="O675" s="43">
        <v>4</v>
      </c>
      <c r="P675" s="43">
        <v>3.33</v>
      </c>
    </row>
    <row r="676" spans="1:19" ht="14.1" customHeight="1" x14ac:dyDescent="0.2">
      <c r="A676" s="41" t="s">
        <v>1493</v>
      </c>
      <c r="B676" s="42" t="s">
        <v>1494</v>
      </c>
      <c r="C676" s="42" t="s">
        <v>1490</v>
      </c>
      <c r="D676" s="42"/>
      <c r="E676" s="42"/>
      <c r="F676" s="42"/>
      <c r="G676" s="42"/>
      <c r="H676" s="42" t="s">
        <v>48</v>
      </c>
      <c r="I676" s="43">
        <v>2.9</v>
      </c>
      <c r="J676" s="43">
        <v>3.33</v>
      </c>
      <c r="K676" s="45" t="s">
        <v>116</v>
      </c>
      <c r="L676" s="43">
        <v>1.3</v>
      </c>
      <c r="M676" s="43">
        <v>3.33</v>
      </c>
      <c r="N676" s="42" t="s">
        <v>51</v>
      </c>
      <c r="O676" s="43">
        <v>5</v>
      </c>
      <c r="P676" s="43">
        <v>3.33</v>
      </c>
    </row>
    <row r="677" spans="1:19" ht="14.1" customHeight="1" x14ac:dyDescent="0.2">
      <c r="A677" s="41" t="s">
        <v>1495</v>
      </c>
      <c r="B677" s="42" t="s">
        <v>1496</v>
      </c>
      <c r="C677" s="42" t="s">
        <v>1490</v>
      </c>
      <c r="D677" s="42"/>
      <c r="E677" s="42"/>
      <c r="F677" s="42"/>
      <c r="G677" s="42"/>
      <c r="H677" s="42" t="s">
        <v>48</v>
      </c>
      <c r="I677" s="43">
        <v>2.9</v>
      </c>
      <c r="J677" s="43">
        <v>3.33</v>
      </c>
      <c r="K677" s="45" t="s">
        <v>116</v>
      </c>
      <c r="L677" s="43">
        <v>1.3</v>
      </c>
      <c r="M677" s="43">
        <v>3.33</v>
      </c>
      <c r="N677" s="42" t="s">
        <v>51</v>
      </c>
      <c r="O677" s="43">
        <v>4</v>
      </c>
      <c r="P677" s="43">
        <v>3.33</v>
      </c>
    </row>
    <row r="678" spans="1:19" ht="14.1" customHeight="1" x14ac:dyDescent="0.2">
      <c r="A678" s="41" t="s">
        <v>1497</v>
      </c>
      <c r="B678" s="42" t="s">
        <v>1498</v>
      </c>
      <c r="C678" s="42" t="s">
        <v>1490</v>
      </c>
      <c r="D678" s="42"/>
      <c r="E678" s="42"/>
      <c r="F678" s="42"/>
      <c r="G678" s="42"/>
      <c r="H678" s="42" t="s">
        <v>48</v>
      </c>
      <c r="I678" s="43">
        <v>2.9</v>
      </c>
      <c r="J678" s="43">
        <v>3.33</v>
      </c>
      <c r="K678" s="45" t="s">
        <v>116</v>
      </c>
      <c r="L678" s="43">
        <v>1.3</v>
      </c>
      <c r="M678" s="43">
        <v>3.33</v>
      </c>
    </row>
    <row r="679" spans="1:19" ht="14.1" customHeight="1" x14ac:dyDescent="0.2">
      <c r="A679" s="41" t="s">
        <v>1499</v>
      </c>
      <c r="B679" s="42" t="s">
        <v>1500</v>
      </c>
      <c r="C679" s="42" t="s">
        <v>1490</v>
      </c>
      <c r="D679" s="42"/>
      <c r="E679" s="42"/>
      <c r="F679" s="42"/>
      <c r="G679" s="42"/>
      <c r="H679" s="42" t="s">
        <v>48</v>
      </c>
      <c r="I679" s="43">
        <v>2.9</v>
      </c>
      <c r="J679" s="43">
        <v>3.33</v>
      </c>
      <c r="K679" s="45" t="s">
        <v>116</v>
      </c>
      <c r="L679" s="43">
        <v>1.3</v>
      </c>
      <c r="M679" s="43">
        <v>3.33</v>
      </c>
    </row>
    <row r="680" spans="1:19" ht="14.1" customHeight="1" x14ac:dyDescent="0.2">
      <c r="A680" s="41" t="s">
        <v>1501</v>
      </c>
      <c r="B680" s="42" t="s">
        <v>1502</v>
      </c>
      <c r="C680" s="42" t="s">
        <v>1490</v>
      </c>
      <c r="D680" s="42"/>
      <c r="E680" s="46" t="s">
        <v>212</v>
      </c>
      <c r="F680" s="42"/>
      <c r="G680" s="42"/>
      <c r="H680" s="42" t="s">
        <v>48</v>
      </c>
      <c r="I680" s="43">
        <v>2.9</v>
      </c>
      <c r="J680" s="43">
        <v>3.33</v>
      </c>
      <c r="K680" s="45" t="s">
        <v>116</v>
      </c>
      <c r="L680" s="43">
        <v>1.3</v>
      </c>
      <c r="M680" s="43">
        <v>3.33</v>
      </c>
      <c r="N680" s="42" t="s">
        <v>51</v>
      </c>
      <c r="O680" s="43">
        <v>4</v>
      </c>
      <c r="P680" s="43">
        <v>3.33</v>
      </c>
    </row>
    <row r="681" spans="1:19" ht="14.1" customHeight="1" x14ac:dyDescent="0.2">
      <c r="A681" s="41" t="s">
        <v>1503</v>
      </c>
      <c r="B681" s="42" t="s">
        <v>1504</v>
      </c>
      <c r="C681" s="42" t="s">
        <v>1490</v>
      </c>
      <c r="D681" s="42"/>
      <c r="E681" s="42"/>
      <c r="F681" s="42"/>
      <c r="G681" s="42"/>
      <c r="H681" s="42" t="s">
        <v>48</v>
      </c>
      <c r="I681" s="43">
        <v>2.9</v>
      </c>
      <c r="J681" s="43">
        <v>3.33</v>
      </c>
      <c r="K681" s="45" t="s">
        <v>116</v>
      </c>
      <c r="L681" s="43">
        <v>1.3</v>
      </c>
      <c r="M681" s="43">
        <v>3.33</v>
      </c>
    </row>
    <row r="682" spans="1:19" ht="14.1" customHeight="1" x14ac:dyDescent="0.2">
      <c r="A682" s="41" t="s">
        <v>1505</v>
      </c>
      <c r="B682" s="42" t="s">
        <v>1506</v>
      </c>
      <c r="C682" s="42" t="s">
        <v>1490</v>
      </c>
      <c r="D682" s="42" t="s">
        <v>207</v>
      </c>
      <c r="E682" s="42"/>
      <c r="F682" s="42"/>
      <c r="G682" s="42"/>
      <c r="H682" s="42" t="s">
        <v>48</v>
      </c>
      <c r="I682" s="43">
        <v>2.9</v>
      </c>
      <c r="J682" s="43">
        <v>3.33</v>
      </c>
      <c r="K682" s="45" t="s">
        <v>116</v>
      </c>
      <c r="L682" s="43">
        <v>1.3</v>
      </c>
      <c r="M682" s="43">
        <v>3.33</v>
      </c>
      <c r="N682" s="42" t="s">
        <v>51</v>
      </c>
      <c r="O682" s="43">
        <v>7</v>
      </c>
      <c r="P682" s="43">
        <v>0</v>
      </c>
    </row>
    <row r="683" spans="1:19" ht="14.1" customHeight="1" x14ac:dyDescent="0.2">
      <c r="A683" s="41" t="s">
        <v>1507</v>
      </c>
      <c r="B683" s="42" t="s">
        <v>233</v>
      </c>
      <c r="C683" s="42" t="s">
        <v>1490</v>
      </c>
      <c r="D683" s="42"/>
      <c r="E683" s="42"/>
      <c r="F683" s="42"/>
      <c r="G683" s="42"/>
      <c r="H683" s="42" t="s">
        <v>48</v>
      </c>
      <c r="I683" s="43">
        <v>2.9</v>
      </c>
      <c r="J683" s="43">
        <v>3.33</v>
      </c>
      <c r="K683" s="45" t="s">
        <v>116</v>
      </c>
      <c r="L683" s="43">
        <v>1.3</v>
      </c>
      <c r="M683" s="43">
        <v>3.33</v>
      </c>
    </row>
    <row r="684" spans="1:19" ht="14.1" customHeight="1" x14ac:dyDescent="0.2">
      <c r="A684" s="41" t="s">
        <v>1508</v>
      </c>
      <c r="B684" s="42" t="s">
        <v>235</v>
      </c>
      <c r="C684" s="42" t="s">
        <v>1490</v>
      </c>
      <c r="D684" s="42"/>
      <c r="E684" s="42"/>
      <c r="F684" s="42"/>
      <c r="G684" s="42"/>
      <c r="H684" s="42" t="s">
        <v>48</v>
      </c>
      <c r="I684" s="43">
        <v>2.9</v>
      </c>
      <c r="J684" s="43">
        <v>3.33</v>
      </c>
      <c r="K684" s="45" t="s">
        <v>116</v>
      </c>
      <c r="L684" s="43">
        <v>1.3</v>
      </c>
      <c r="M684" s="43">
        <v>3.33</v>
      </c>
    </row>
    <row r="685" spans="1:19" ht="14.1" customHeight="1" x14ac:dyDescent="0.2">
      <c r="A685" s="41" t="s">
        <v>1509</v>
      </c>
      <c r="B685" s="42" t="s">
        <v>1510</v>
      </c>
      <c r="C685" s="42" t="s">
        <v>1511</v>
      </c>
      <c r="D685" s="42"/>
      <c r="E685" s="42"/>
      <c r="F685" s="46" t="s">
        <v>1021</v>
      </c>
      <c r="G685" s="42"/>
      <c r="H685" s="42" t="s">
        <v>48</v>
      </c>
      <c r="I685" s="43">
        <v>2.9</v>
      </c>
      <c r="J685" s="43">
        <v>3.33</v>
      </c>
      <c r="K685" s="45" t="s">
        <v>116</v>
      </c>
      <c r="L685" s="43">
        <v>1</v>
      </c>
      <c r="M685" s="43">
        <v>3.33</v>
      </c>
      <c r="N685" s="42" t="s">
        <v>51</v>
      </c>
      <c r="O685" s="43">
        <v>3</v>
      </c>
      <c r="P685" s="43">
        <v>3.33</v>
      </c>
      <c r="Q685" s="45" t="s">
        <v>572</v>
      </c>
      <c r="R685" s="44">
        <v>1</v>
      </c>
      <c r="S685" s="44">
        <v>3.33</v>
      </c>
    </row>
    <row r="686" spans="1:19" ht="14.1" customHeight="1" x14ac:dyDescent="0.2">
      <c r="A686" s="41" t="s">
        <v>1512</v>
      </c>
      <c r="B686" s="42" t="s">
        <v>1513</v>
      </c>
      <c r="C686" s="42" t="s">
        <v>1511</v>
      </c>
      <c r="D686" s="42"/>
      <c r="E686" s="42"/>
      <c r="F686" s="46" t="s">
        <v>1021</v>
      </c>
      <c r="G686" s="42"/>
      <c r="H686" s="42" t="s">
        <v>48</v>
      </c>
      <c r="I686" s="43">
        <v>2.9</v>
      </c>
      <c r="J686" s="43">
        <v>3.33</v>
      </c>
      <c r="K686" s="45" t="s">
        <v>116</v>
      </c>
      <c r="L686" s="43">
        <v>1</v>
      </c>
      <c r="M686" s="43">
        <v>3.33</v>
      </c>
    </row>
    <row r="687" spans="1:19" ht="14.1" customHeight="1" x14ac:dyDescent="0.2">
      <c r="A687" s="41" t="s">
        <v>1514</v>
      </c>
      <c r="B687" s="42" t="s">
        <v>1515</v>
      </c>
      <c r="C687" s="42" t="s">
        <v>1511</v>
      </c>
      <c r="D687" s="42"/>
      <c r="E687" s="42"/>
      <c r="F687" s="46" t="s">
        <v>1021</v>
      </c>
      <c r="G687" s="42"/>
      <c r="H687" s="42" t="s">
        <v>48</v>
      </c>
      <c r="I687" s="43">
        <v>2.9</v>
      </c>
      <c r="J687" s="43">
        <v>3.33</v>
      </c>
      <c r="K687" s="45" t="s">
        <v>116</v>
      </c>
      <c r="L687" s="43">
        <v>1</v>
      </c>
      <c r="M687" s="43">
        <v>3.33</v>
      </c>
      <c r="N687" s="45" t="s">
        <v>572</v>
      </c>
      <c r="O687" s="44">
        <v>1</v>
      </c>
      <c r="P687" s="44">
        <v>3.33</v>
      </c>
    </row>
    <row r="688" spans="1:19" ht="14.1" customHeight="1" x14ac:dyDescent="0.2">
      <c r="A688" s="41" t="s">
        <v>107</v>
      </c>
      <c r="B688" s="42" t="s">
        <v>1516</v>
      </c>
      <c r="C688" s="42" t="s">
        <v>1511</v>
      </c>
      <c r="D688" s="42"/>
      <c r="E688" s="42" t="s">
        <v>279</v>
      </c>
      <c r="F688" s="46" t="s">
        <v>1021</v>
      </c>
      <c r="G688" s="42"/>
      <c r="H688" s="42" t="s">
        <v>48</v>
      </c>
      <c r="I688" s="43">
        <v>2.9</v>
      </c>
      <c r="J688" s="43">
        <v>3.33</v>
      </c>
      <c r="K688" s="45" t="s">
        <v>116</v>
      </c>
      <c r="L688" s="43">
        <v>1</v>
      </c>
      <c r="M688" s="43">
        <v>3.33</v>
      </c>
      <c r="N688" s="42" t="s">
        <v>51</v>
      </c>
      <c r="O688" s="43">
        <v>4</v>
      </c>
      <c r="P688" s="43">
        <v>3.33</v>
      </c>
      <c r="Q688" s="45" t="s">
        <v>572</v>
      </c>
      <c r="R688" s="44">
        <v>1</v>
      </c>
      <c r="S688" s="44">
        <v>3.33</v>
      </c>
    </row>
    <row r="689" spans="1:16" ht="14.1" customHeight="1" x14ac:dyDescent="0.2">
      <c r="A689" s="41" t="s">
        <v>1517</v>
      </c>
      <c r="B689" s="42" t="s">
        <v>1518</v>
      </c>
      <c r="C689" s="42" t="s">
        <v>1511</v>
      </c>
      <c r="D689" s="42"/>
      <c r="E689" s="42"/>
      <c r="F689" s="46" t="s">
        <v>1021</v>
      </c>
      <c r="G689" s="42"/>
      <c r="H689" s="42" t="s">
        <v>48</v>
      </c>
      <c r="I689" s="43">
        <v>2.9</v>
      </c>
      <c r="J689" s="43">
        <v>3.33</v>
      </c>
      <c r="K689" s="45" t="s">
        <v>116</v>
      </c>
      <c r="L689" s="43">
        <v>1</v>
      </c>
      <c r="M689" s="43">
        <v>3.33</v>
      </c>
    </row>
    <row r="690" spans="1:16" ht="14.1" customHeight="1" x14ac:dyDescent="0.2">
      <c r="A690" s="41" t="s">
        <v>1519</v>
      </c>
      <c r="B690" s="42" t="s">
        <v>1520</v>
      </c>
      <c r="C690" s="42" t="s">
        <v>1511</v>
      </c>
      <c r="D690" s="42"/>
      <c r="E690" s="42"/>
      <c r="F690" s="46" t="s">
        <v>1021</v>
      </c>
      <c r="G690" s="42"/>
      <c r="H690" s="42" t="s">
        <v>48</v>
      </c>
      <c r="I690" s="43">
        <v>2.9</v>
      </c>
      <c r="J690" s="43">
        <v>3.33</v>
      </c>
      <c r="K690" s="45" t="s">
        <v>116</v>
      </c>
      <c r="L690" s="43">
        <v>1</v>
      </c>
      <c r="M690" s="43">
        <v>3.33</v>
      </c>
    </row>
    <row r="691" spans="1:16" ht="14.1" customHeight="1" x14ac:dyDescent="0.2">
      <c r="A691" s="41" t="s">
        <v>1521</v>
      </c>
      <c r="B691" s="42" t="s">
        <v>1522</v>
      </c>
      <c r="C691" s="42" t="s">
        <v>1511</v>
      </c>
      <c r="D691" s="42"/>
      <c r="E691" s="42"/>
      <c r="F691" s="46" t="s">
        <v>1021</v>
      </c>
      <c r="G691" s="42"/>
      <c r="H691" s="42" t="s">
        <v>48</v>
      </c>
      <c r="I691" s="43">
        <v>2.9</v>
      </c>
      <c r="J691" s="43">
        <v>3.33</v>
      </c>
      <c r="K691" s="45" t="s">
        <v>116</v>
      </c>
      <c r="L691" s="43">
        <v>1</v>
      </c>
      <c r="M691" s="43">
        <v>3.33</v>
      </c>
      <c r="N691" s="45" t="s">
        <v>572</v>
      </c>
      <c r="O691" s="44">
        <v>1</v>
      </c>
      <c r="P691" s="44">
        <v>3.33</v>
      </c>
    </row>
    <row r="692" spans="1:16" ht="14.1" customHeight="1" x14ac:dyDescent="0.2">
      <c r="A692" s="41" t="s">
        <v>1523</v>
      </c>
      <c r="B692" s="42" t="s">
        <v>1524</v>
      </c>
      <c r="C692" s="42" t="s">
        <v>1511</v>
      </c>
      <c r="D692" s="42"/>
      <c r="E692" s="42"/>
      <c r="F692" s="46" t="s">
        <v>1021</v>
      </c>
      <c r="G692" s="42"/>
      <c r="H692" s="42" t="s">
        <v>48</v>
      </c>
      <c r="I692" s="43">
        <v>2.9</v>
      </c>
      <c r="J692" s="43">
        <v>3.33</v>
      </c>
      <c r="K692" s="45" t="s">
        <v>116</v>
      </c>
      <c r="L692" s="43">
        <v>1</v>
      </c>
      <c r="M692" s="43">
        <v>3.33</v>
      </c>
      <c r="N692" s="45" t="s">
        <v>572</v>
      </c>
      <c r="O692" s="44">
        <v>1</v>
      </c>
      <c r="P692" s="44">
        <v>3.33</v>
      </c>
    </row>
    <row r="693" spans="1:16" ht="14.1" customHeight="1" x14ac:dyDescent="0.2">
      <c r="A693" s="41" t="s">
        <v>1525</v>
      </c>
      <c r="B693" s="42" t="s">
        <v>1526</v>
      </c>
      <c r="C693" s="42" t="s">
        <v>1511</v>
      </c>
      <c r="D693" s="42"/>
      <c r="E693" s="42"/>
      <c r="F693" s="46" t="s">
        <v>1021</v>
      </c>
      <c r="G693" s="42"/>
      <c r="H693" s="42" t="s">
        <v>48</v>
      </c>
      <c r="I693" s="43">
        <v>2.9</v>
      </c>
      <c r="J693" s="43">
        <v>3.33</v>
      </c>
      <c r="K693" s="45" t="s">
        <v>116</v>
      </c>
      <c r="L693" s="43">
        <v>1</v>
      </c>
      <c r="M693" s="43">
        <v>3.33</v>
      </c>
    </row>
    <row r="694" spans="1:16" ht="14.1" customHeight="1" x14ac:dyDescent="0.2">
      <c r="A694" s="41" t="s">
        <v>1527</v>
      </c>
      <c r="B694" s="42" t="s">
        <v>1528</v>
      </c>
      <c r="C694" s="42" t="s">
        <v>1511</v>
      </c>
      <c r="D694" s="42"/>
      <c r="E694" s="42"/>
      <c r="F694" s="46" t="s">
        <v>1021</v>
      </c>
      <c r="G694" s="42"/>
      <c r="H694" s="42" t="s">
        <v>48</v>
      </c>
      <c r="I694" s="43">
        <v>2.9</v>
      </c>
      <c r="J694" s="43">
        <v>3.33</v>
      </c>
      <c r="K694" s="45" t="s">
        <v>116</v>
      </c>
      <c r="L694" s="43">
        <v>1</v>
      </c>
      <c r="M694" s="43">
        <v>3.33</v>
      </c>
    </row>
    <row r="695" spans="1:16" ht="14.1" customHeight="1" x14ac:dyDescent="0.2">
      <c r="A695" s="41" t="s">
        <v>1529</v>
      </c>
      <c r="B695" s="42" t="s">
        <v>1299</v>
      </c>
      <c r="C695" s="42" t="s">
        <v>1511</v>
      </c>
      <c r="D695" s="42"/>
      <c r="E695" s="42"/>
      <c r="F695" s="46" t="s">
        <v>1021</v>
      </c>
      <c r="G695" s="42"/>
      <c r="H695" s="42" t="s">
        <v>48</v>
      </c>
      <c r="I695" s="43">
        <v>2.9</v>
      </c>
      <c r="J695" s="43">
        <v>3.33</v>
      </c>
      <c r="K695" s="45" t="s">
        <v>116</v>
      </c>
      <c r="L695" s="43">
        <v>1</v>
      </c>
      <c r="M695" s="43">
        <v>3.33</v>
      </c>
    </row>
    <row r="696" spans="1:16" ht="14.1" customHeight="1" x14ac:dyDescent="0.2">
      <c r="A696" s="41" t="s">
        <v>1530</v>
      </c>
      <c r="B696" s="42" t="s">
        <v>1531</v>
      </c>
      <c r="C696" s="42" t="s">
        <v>1511</v>
      </c>
      <c r="D696" s="42"/>
      <c r="E696" s="42"/>
      <c r="F696" s="46" t="s">
        <v>1021</v>
      </c>
      <c r="G696" s="42"/>
      <c r="H696" s="42" t="s">
        <v>48</v>
      </c>
      <c r="I696" s="43">
        <v>2.9</v>
      </c>
      <c r="J696" s="43">
        <v>3.33</v>
      </c>
      <c r="K696" s="45" t="s">
        <v>116</v>
      </c>
      <c r="L696" s="43">
        <v>1</v>
      </c>
      <c r="M696" s="43">
        <v>3.33</v>
      </c>
      <c r="N696" s="45" t="s">
        <v>572</v>
      </c>
      <c r="O696" s="44">
        <v>1</v>
      </c>
      <c r="P696" s="44">
        <v>3.33</v>
      </c>
    </row>
    <row r="697" spans="1:16" ht="14.1" customHeight="1" x14ac:dyDescent="0.2">
      <c r="A697" s="41" t="s">
        <v>1532</v>
      </c>
      <c r="B697" s="42" t="s">
        <v>235</v>
      </c>
      <c r="C697" s="42" t="s">
        <v>1511</v>
      </c>
      <c r="D697" s="42"/>
      <c r="E697" s="42"/>
      <c r="F697" s="46" t="s">
        <v>1021</v>
      </c>
      <c r="G697" s="42"/>
      <c r="H697" s="42" t="s">
        <v>48</v>
      </c>
      <c r="I697" s="43">
        <v>2.9</v>
      </c>
      <c r="J697" s="43">
        <v>3.33</v>
      </c>
      <c r="K697" s="45" t="s">
        <v>116</v>
      </c>
      <c r="L697" s="43">
        <v>1</v>
      </c>
      <c r="M697" s="43">
        <v>3.33</v>
      </c>
    </row>
    <row r="698" spans="1:16" ht="14.1" customHeight="1" x14ac:dyDescent="0.2">
      <c r="A698" s="41" t="s">
        <v>1533</v>
      </c>
      <c r="B698" s="42" t="s">
        <v>1534</v>
      </c>
      <c r="C698" s="42" t="s">
        <v>1511</v>
      </c>
      <c r="D698" s="42"/>
      <c r="E698" s="42"/>
      <c r="F698" s="46" t="s">
        <v>1021</v>
      </c>
      <c r="G698" s="42"/>
      <c r="H698" s="42" t="s">
        <v>48</v>
      </c>
      <c r="I698" s="43">
        <v>2.9</v>
      </c>
      <c r="J698" s="43">
        <v>3.33</v>
      </c>
      <c r="K698" s="45" t="s">
        <v>116</v>
      </c>
      <c r="L698" s="43">
        <v>1</v>
      </c>
      <c r="M698" s="43">
        <v>3.33</v>
      </c>
    </row>
    <row r="699" spans="1:16" ht="14.1" customHeight="1" x14ac:dyDescent="0.2">
      <c r="A699" s="41" t="s">
        <v>1535</v>
      </c>
      <c r="B699" s="42" t="s">
        <v>1536</v>
      </c>
      <c r="C699" s="42" t="s">
        <v>1537</v>
      </c>
      <c r="D699" s="42"/>
      <c r="E699" s="46" t="s">
        <v>527</v>
      </c>
      <c r="F699" s="42"/>
      <c r="G699" s="42"/>
      <c r="H699" s="42" t="s">
        <v>48</v>
      </c>
      <c r="I699" s="43">
        <v>2.9</v>
      </c>
      <c r="J699" s="43">
        <v>3.33</v>
      </c>
      <c r="K699" s="45" t="s">
        <v>116</v>
      </c>
      <c r="L699" s="43">
        <v>6.5</v>
      </c>
      <c r="M699" s="43">
        <v>3.33</v>
      </c>
      <c r="N699" s="42" t="s">
        <v>51</v>
      </c>
      <c r="O699" s="43">
        <v>1</v>
      </c>
      <c r="P699" s="43">
        <v>0</v>
      </c>
    </row>
    <row r="700" spans="1:16" ht="14.1" customHeight="1" x14ac:dyDescent="0.2">
      <c r="A700" s="41" t="s">
        <v>1538</v>
      </c>
      <c r="B700" s="42" t="s">
        <v>233</v>
      </c>
      <c r="C700" s="42" t="s">
        <v>1537</v>
      </c>
      <c r="D700" s="42"/>
      <c r="E700" s="42"/>
      <c r="F700" s="42"/>
      <c r="G700" s="42"/>
      <c r="H700" s="42" t="s">
        <v>48</v>
      </c>
      <c r="I700" s="43">
        <v>2.9</v>
      </c>
      <c r="J700" s="43">
        <v>3.33</v>
      </c>
      <c r="K700" s="45" t="s">
        <v>116</v>
      </c>
      <c r="L700" s="43">
        <v>6.5</v>
      </c>
      <c r="M700" s="43">
        <v>3.33</v>
      </c>
    </row>
    <row r="701" spans="1:16" ht="14.1" customHeight="1" x14ac:dyDescent="0.2">
      <c r="A701" s="41" t="s">
        <v>1539</v>
      </c>
      <c r="B701" s="42" t="s">
        <v>235</v>
      </c>
      <c r="C701" s="42" t="s">
        <v>1537</v>
      </c>
      <c r="D701" s="42"/>
      <c r="E701" s="42"/>
      <c r="F701" s="42"/>
      <c r="G701" s="42"/>
      <c r="H701" s="42" t="s">
        <v>48</v>
      </c>
      <c r="I701" s="43">
        <v>2.9</v>
      </c>
      <c r="J701" s="43">
        <v>3.33</v>
      </c>
      <c r="K701" s="45" t="s">
        <v>116</v>
      </c>
      <c r="L701" s="43">
        <v>6.5</v>
      </c>
      <c r="M701" s="43">
        <v>3.33</v>
      </c>
    </row>
    <row r="702" spans="1:16" ht="14.1" customHeight="1" x14ac:dyDescent="0.2">
      <c r="A702" s="41" t="s">
        <v>1540</v>
      </c>
      <c r="B702" s="42" t="s">
        <v>1541</v>
      </c>
      <c r="C702" s="42" t="s">
        <v>1541</v>
      </c>
      <c r="D702" s="42" t="s">
        <v>284</v>
      </c>
      <c r="E702" s="42"/>
      <c r="F702" s="42"/>
      <c r="G702" s="42"/>
      <c r="H702" s="42" t="s">
        <v>48</v>
      </c>
      <c r="I702" s="43">
        <v>2.9</v>
      </c>
      <c r="J702" s="43">
        <v>3.33</v>
      </c>
      <c r="K702" s="45" t="s">
        <v>116</v>
      </c>
      <c r="L702" s="43">
        <v>2.5499999999999998</v>
      </c>
      <c r="M702" s="43">
        <v>3.33</v>
      </c>
      <c r="N702" s="42" t="s">
        <v>51</v>
      </c>
      <c r="O702" s="43">
        <v>4</v>
      </c>
      <c r="P702" s="43">
        <v>3.33</v>
      </c>
    </row>
    <row r="703" spans="1:16" ht="14.1" customHeight="1" x14ac:dyDescent="0.2">
      <c r="A703" s="41" t="s">
        <v>1542</v>
      </c>
      <c r="B703" s="42" t="s">
        <v>1543</v>
      </c>
      <c r="C703" s="42" t="s">
        <v>1541</v>
      </c>
      <c r="D703" s="42" t="s">
        <v>207</v>
      </c>
      <c r="E703" s="42"/>
      <c r="F703" s="42"/>
      <c r="G703" s="42"/>
      <c r="H703" s="42" t="s">
        <v>48</v>
      </c>
      <c r="I703" s="43">
        <v>2.9</v>
      </c>
      <c r="J703" s="43">
        <v>3.33</v>
      </c>
      <c r="K703" s="45" t="s">
        <v>116</v>
      </c>
      <c r="L703" s="43">
        <v>2.5499999999999998</v>
      </c>
      <c r="M703" s="43">
        <v>3.33</v>
      </c>
      <c r="N703" s="42" t="s">
        <v>51</v>
      </c>
      <c r="O703" s="43">
        <v>3.6</v>
      </c>
      <c r="P703" s="43">
        <v>2.33</v>
      </c>
    </row>
    <row r="704" spans="1:16" ht="14.1" customHeight="1" x14ac:dyDescent="0.2">
      <c r="A704" s="41" t="s">
        <v>1544</v>
      </c>
      <c r="B704" s="42" t="s">
        <v>233</v>
      </c>
      <c r="C704" s="42" t="s">
        <v>1541</v>
      </c>
      <c r="D704" s="42"/>
      <c r="E704" s="42"/>
      <c r="F704" s="42"/>
      <c r="G704" s="42"/>
      <c r="H704" s="42" t="s">
        <v>48</v>
      </c>
      <c r="I704" s="43">
        <v>2.9</v>
      </c>
      <c r="J704" s="43">
        <v>3.33</v>
      </c>
      <c r="K704" s="45" t="s">
        <v>116</v>
      </c>
      <c r="L704" s="43">
        <v>2.5499999999999998</v>
      </c>
      <c r="M704" s="43">
        <v>3.33</v>
      </c>
    </row>
    <row r="705" spans="1:22" ht="14.1" customHeight="1" x14ac:dyDescent="0.2">
      <c r="A705" s="41" t="s">
        <v>1545</v>
      </c>
      <c r="B705" s="42" t="s">
        <v>235</v>
      </c>
      <c r="C705" s="42" t="s">
        <v>1541</v>
      </c>
      <c r="D705" s="42"/>
      <c r="E705" s="42"/>
      <c r="F705" s="42"/>
      <c r="G705" s="42"/>
      <c r="H705" s="42" t="s">
        <v>48</v>
      </c>
      <c r="I705" s="43">
        <v>2.9</v>
      </c>
      <c r="J705" s="43">
        <v>3.33</v>
      </c>
      <c r="K705" s="45" t="s">
        <v>116</v>
      </c>
      <c r="L705" s="43">
        <v>2.5499999999999998</v>
      </c>
      <c r="M705" s="43">
        <v>3.33</v>
      </c>
    </row>
    <row r="706" spans="1:22" ht="14.1" customHeight="1" x14ac:dyDescent="0.2">
      <c r="A706" s="41" t="s">
        <v>1546</v>
      </c>
      <c r="B706" s="42" t="s">
        <v>1547</v>
      </c>
      <c r="C706" s="42" t="s">
        <v>1548</v>
      </c>
      <c r="D706" s="42" t="s">
        <v>207</v>
      </c>
      <c r="E706" s="42"/>
      <c r="F706" s="42"/>
      <c r="G706" s="42"/>
      <c r="H706" s="42" t="s">
        <v>48</v>
      </c>
      <c r="I706" s="43">
        <v>2.9</v>
      </c>
      <c r="J706" s="43">
        <v>3.33</v>
      </c>
      <c r="K706" s="45" t="s">
        <v>116</v>
      </c>
      <c r="L706" s="43">
        <v>3.1</v>
      </c>
      <c r="M706" s="43">
        <v>0</v>
      </c>
      <c r="N706" s="42" t="s">
        <v>51</v>
      </c>
      <c r="O706" s="43">
        <v>2.4</v>
      </c>
      <c r="P706" s="43">
        <v>3.3</v>
      </c>
      <c r="Q706" s="45" t="s">
        <v>53</v>
      </c>
      <c r="R706" s="43">
        <v>0.4</v>
      </c>
      <c r="S706" s="43">
        <v>0</v>
      </c>
      <c r="T706" s="45" t="s">
        <v>1310</v>
      </c>
      <c r="U706" s="43">
        <v>0.5</v>
      </c>
      <c r="V706" s="43">
        <v>0</v>
      </c>
    </row>
    <row r="707" spans="1:22" ht="14.1" customHeight="1" x14ac:dyDescent="0.2">
      <c r="A707" s="41" t="s">
        <v>1549</v>
      </c>
      <c r="B707" s="42" t="s">
        <v>1550</v>
      </c>
      <c r="C707" s="42" t="s">
        <v>1548</v>
      </c>
      <c r="D707" s="42"/>
      <c r="E707" s="42"/>
      <c r="F707" s="42"/>
      <c r="G707" s="42"/>
      <c r="H707" s="42" t="s">
        <v>48</v>
      </c>
      <c r="I707" s="43">
        <v>2.9</v>
      </c>
      <c r="J707" s="43">
        <v>3.33</v>
      </c>
      <c r="K707" s="45" t="s">
        <v>116</v>
      </c>
      <c r="L707" s="43">
        <v>3.1</v>
      </c>
      <c r="M707" s="43">
        <v>0</v>
      </c>
      <c r="N707" s="45" t="s">
        <v>53</v>
      </c>
      <c r="O707" s="43">
        <v>0.4</v>
      </c>
      <c r="P707" s="43">
        <v>0</v>
      </c>
      <c r="Q707" s="45" t="s">
        <v>1310</v>
      </c>
      <c r="R707" s="43">
        <v>0.5</v>
      </c>
      <c r="S707" s="43">
        <v>0</v>
      </c>
    </row>
    <row r="708" spans="1:22" ht="14.1" customHeight="1" x14ac:dyDescent="0.2">
      <c r="A708" s="41" t="s">
        <v>1551</v>
      </c>
      <c r="B708" s="42" t="s">
        <v>1552</v>
      </c>
      <c r="C708" s="42" t="s">
        <v>1548</v>
      </c>
      <c r="D708" s="42"/>
      <c r="E708" s="42"/>
      <c r="F708" s="42"/>
      <c r="G708" s="42"/>
      <c r="H708" s="42" t="s">
        <v>48</v>
      </c>
      <c r="I708" s="43">
        <v>2.9</v>
      </c>
      <c r="J708" s="43">
        <v>3.33</v>
      </c>
      <c r="K708" s="45" t="s">
        <v>116</v>
      </c>
      <c r="L708" s="43">
        <v>3.1</v>
      </c>
      <c r="M708" s="43">
        <v>0</v>
      </c>
      <c r="N708" s="45" t="s">
        <v>53</v>
      </c>
      <c r="O708" s="43">
        <v>0.4</v>
      </c>
      <c r="P708" s="43">
        <v>0</v>
      </c>
      <c r="Q708" s="45" t="s">
        <v>1310</v>
      </c>
      <c r="R708" s="43">
        <v>0.5</v>
      </c>
      <c r="S708" s="43">
        <v>0</v>
      </c>
    </row>
    <row r="709" spans="1:22" ht="14.1" customHeight="1" x14ac:dyDescent="0.2">
      <c r="A709" s="41" t="s">
        <v>1553</v>
      </c>
      <c r="B709" s="42" t="s">
        <v>1554</v>
      </c>
      <c r="C709" s="42" t="s">
        <v>1548</v>
      </c>
      <c r="D709" s="42"/>
      <c r="E709" s="42"/>
      <c r="F709" s="42"/>
      <c r="G709" s="42"/>
      <c r="H709" s="42" t="s">
        <v>48</v>
      </c>
      <c r="I709" s="43">
        <v>2.9</v>
      </c>
      <c r="J709" s="43">
        <v>3.33</v>
      </c>
      <c r="K709" s="45" t="s">
        <v>116</v>
      </c>
      <c r="L709" s="43">
        <v>3.1</v>
      </c>
      <c r="M709" s="43">
        <v>0</v>
      </c>
      <c r="N709" s="45" t="s">
        <v>53</v>
      </c>
      <c r="O709" s="43">
        <v>0.4</v>
      </c>
      <c r="P709" s="43">
        <v>0</v>
      </c>
      <c r="Q709" s="45" t="s">
        <v>1310</v>
      </c>
      <c r="R709" s="43">
        <v>0.5</v>
      </c>
      <c r="S709" s="43">
        <v>0</v>
      </c>
    </row>
    <row r="710" spans="1:22" ht="14.1" customHeight="1" x14ac:dyDescent="0.2">
      <c r="A710" s="41" t="s">
        <v>1555</v>
      </c>
      <c r="B710" s="42" t="s">
        <v>1312</v>
      </c>
      <c r="C710" s="42" t="s">
        <v>1556</v>
      </c>
      <c r="D710" s="42" t="s">
        <v>284</v>
      </c>
      <c r="E710" s="42"/>
      <c r="F710" s="42"/>
      <c r="G710" s="42"/>
      <c r="H710" s="42" t="s">
        <v>48</v>
      </c>
      <c r="I710" s="43">
        <v>2.9</v>
      </c>
      <c r="J710" s="43">
        <v>3.33</v>
      </c>
      <c r="K710" s="45" t="s">
        <v>116</v>
      </c>
      <c r="L710" s="43">
        <v>2.1</v>
      </c>
      <c r="M710" s="43">
        <v>0</v>
      </c>
      <c r="N710" s="42" t="s">
        <v>51</v>
      </c>
      <c r="O710" s="43">
        <v>3</v>
      </c>
      <c r="P710" s="43">
        <v>3.33</v>
      </c>
      <c r="Q710" s="45" t="s">
        <v>53</v>
      </c>
      <c r="R710" s="43">
        <v>0.8</v>
      </c>
      <c r="S710" s="43">
        <v>0</v>
      </c>
      <c r="T710" s="45" t="s">
        <v>1310</v>
      </c>
      <c r="U710" s="43">
        <v>0.5</v>
      </c>
      <c r="V710" s="43">
        <v>0</v>
      </c>
    </row>
    <row r="711" spans="1:22" ht="14.1" customHeight="1" x14ac:dyDescent="0.2">
      <c r="A711" s="41" t="s">
        <v>1557</v>
      </c>
      <c r="B711" s="42" t="s">
        <v>1558</v>
      </c>
      <c r="C711" s="42" t="s">
        <v>1548</v>
      </c>
      <c r="D711" s="42" t="s">
        <v>207</v>
      </c>
      <c r="E711" s="42"/>
      <c r="F711" s="42"/>
      <c r="G711" s="42"/>
      <c r="H711" s="42" t="s">
        <v>48</v>
      </c>
      <c r="I711" s="43">
        <v>2.9</v>
      </c>
      <c r="J711" s="43">
        <v>3.33</v>
      </c>
      <c r="K711" s="45" t="s">
        <v>116</v>
      </c>
      <c r="L711" s="43">
        <v>3.1</v>
      </c>
      <c r="M711" s="43">
        <v>0</v>
      </c>
      <c r="N711" s="42" t="s">
        <v>51</v>
      </c>
      <c r="O711" s="43">
        <v>3.5</v>
      </c>
      <c r="P711" s="43">
        <v>0</v>
      </c>
      <c r="Q711" s="45" t="s">
        <v>53</v>
      </c>
      <c r="R711" s="43">
        <v>0.4</v>
      </c>
      <c r="S711" s="43">
        <v>0</v>
      </c>
      <c r="T711" s="45" t="s">
        <v>1310</v>
      </c>
      <c r="U711" s="43">
        <v>0.5</v>
      </c>
      <c r="V711" s="43">
        <v>0</v>
      </c>
    </row>
    <row r="712" spans="1:22" ht="14.1" customHeight="1" x14ac:dyDescent="0.2">
      <c r="A712" s="41" t="s">
        <v>1557</v>
      </c>
      <c r="B712" s="42" t="s">
        <v>1559</v>
      </c>
      <c r="C712" s="42" t="s">
        <v>1548</v>
      </c>
      <c r="D712" s="42"/>
      <c r="E712" s="42"/>
      <c r="F712" s="42"/>
      <c r="G712" s="42"/>
      <c r="H712" s="42" t="s">
        <v>48</v>
      </c>
      <c r="I712" s="43">
        <v>2.9</v>
      </c>
      <c r="J712" s="43">
        <v>3.33</v>
      </c>
      <c r="K712" s="45" t="s">
        <v>116</v>
      </c>
      <c r="L712" s="43">
        <v>3.1</v>
      </c>
      <c r="M712" s="43">
        <v>0</v>
      </c>
      <c r="N712" s="45" t="s">
        <v>53</v>
      </c>
      <c r="O712" s="43">
        <v>0.4</v>
      </c>
      <c r="P712" s="43">
        <v>0</v>
      </c>
      <c r="Q712" s="45" t="s">
        <v>1310</v>
      </c>
      <c r="R712" s="43">
        <v>0.5</v>
      </c>
      <c r="S712" s="43">
        <v>0</v>
      </c>
    </row>
    <row r="713" spans="1:22" ht="14.1" customHeight="1" x14ac:dyDescent="0.2">
      <c r="A713" s="41" t="s">
        <v>1560</v>
      </c>
      <c r="B713" s="42" t="s">
        <v>1561</v>
      </c>
      <c r="C713" s="42" t="s">
        <v>1548</v>
      </c>
      <c r="D713" s="42"/>
      <c r="E713" s="42"/>
      <c r="F713" s="42"/>
      <c r="G713" s="42"/>
      <c r="H713" s="42" t="s">
        <v>48</v>
      </c>
      <c r="I713" s="43">
        <v>2.9</v>
      </c>
      <c r="J713" s="43">
        <v>3.33</v>
      </c>
      <c r="K713" s="45" t="s">
        <v>116</v>
      </c>
      <c r="L713" s="43">
        <v>3.1</v>
      </c>
      <c r="M713" s="43">
        <v>0</v>
      </c>
      <c r="N713" s="45" t="s">
        <v>53</v>
      </c>
      <c r="O713" s="43">
        <v>0.4</v>
      </c>
      <c r="P713" s="43">
        <v>0</v>
      </c>
      <c r="Q713" s="45" t="s">
        <v>1310</v>
      </c>
      <c r="R713" s="43">
        <v>0.5</v>
      </c>
      <c r="S713" s="43">
        <v>0</v>
      </c>
    </row>
    <row r="714" spans="1:22" ht="14.1" customHeight="1" x14ac:dyDescent="0.2">
      <c r="A714" s="41" t="s">
        <v>1560</v>
      </c>
      <c r="B714" s="42" t="s">
        <v>1562</v>
      </c>
      <c r="C714" s="42" t="s">
        <v>1548</v>
      </c>
      <c r="D714" s="42"/>
      <c r="E714" s="42"/>
      <c r="F714" s="42"/>
      <c r="G714" s="42"/>
      <c r="H714" s="42" t="s">
        <v>48</v>
      </c>
      <c r="I714" s="43">
        <v>2.9</v>
      </c>
      <c r="J714" s="43">
        <v>3.33</v>
      </c>
      <c r="K714" s="45" t="s">
        <v>116</v>
      </c>
      <c r="L714" s="43">
        <v>3.1</v>
      </c>
      <c r="M714" s="43">
        <v>0</v>
      </c>
      <c r="N714" s="45" t="s">
        <v>53</v>
      </c>
      <c r="O714" s="43">
        <v>0.4</v>
      </c>
      <c r="P714" s="43">
        <v>0</v>
      </c>
      <c r="Q714" s="45" t="s">
        <v>1310</v>
      </c>
      <c r="R714" s="43">
        <v>0.5</v>
      </c>
      <c r="S714" s="43">
        <v>0</v>
      </c>
    </row>
    <row r="715" spans="1:22" ht="14.1" customHeight="1" x14ac:dyDescent="0.2">
      <c r="A715" s="41" t="s">
        <v>1563</v>
      </c>
      <c r="B715" s="42" t="s">
        <v>233</v>
      </c>
      <c r="C715" s="42" t="s">
        <v>1548</v>
      </c>
      <c r="D715" s="42"/>
      <c r="E715" s="42"/>
      <c r="F715" s="42"/>
      <c r="G715" s="42"/>
      <c r="H715" s="42" t="s">
        <v>48</v>
      </c>
      <c r="I715" s="43">
        <v>2.9</v>
      </c>
      <c r="J715" s="43">
        <v>3.33</v>
      </c>
      <c r="K715" s="45" t="s">
        <v>116</v>
      </c>
      <c r="L715" s="43">
        <v>3.1</v>
      </c>
      <c r="M715" s="43">
        <v>0</v>
      </c>
      <c r="N715" s="45" t="s">
        <v>53</v>
      </c>
      <c r="O715" s="43">
        <v>0.4</v>
      </c>
      <c r="P715" s="43">
        <v>0</v>
      </c>
      <c r="Q715" s="45" t="s">
        <v>1310</v>
      </c>
      <c r="R715" s="43">
        <v>0.5</v>
      </c>
      <c r="S715" s="43">
        <v>0</v>
      </c>
    </row>
    <row r="716" spans="1:22" ht="12.6" customHeight="1" x14ac:dyDescent="0.2">
      <c r="A716" s="41" t="s">
        <v>1564</v>
      </c>
      <c r="B716" s="42" t="s">
        <v>235</v>
      </c>
      <c r="C716" s="42" t="s">
        <v>1548</v>
      </c>
      <c r="D716" s="42"/>
      <c r="E716" s="42"/>
      <c r="F716" s="42"/>
      <c r="G716" s="42"/>
      <c r="H716" s="42" t="s">
        <v>48</v>
      </c>
      <c r="I716" s="43">
        <v>2.9</v>
      </c>
      <c r="J716" s="43">
        <v>3.33</v>
      </c>
      <c r="K716" s="45" t="s">
        <v>116</v>
      </c>
      <c r="L716" s="43">
        <v>3.1</v>
      </c>
      <c r="M716" s="43">
        <v>0</v>
      </c>
      <c r="N716" s="45" t="s">
        <v>53</v>
      </c>
      <c r="O716" s="43">
        <v>0.4</v>
      </c>
      <c r="P716" s="43">
        <v>0</v>
      </c>
      <c r="Q716" s="45" t="s">
        <v>1310</v>
      </c>
      <c r="R716" s="43">
        <v>0.5</v>
      </c>
      <c r="S716" s="43">
        <v>0</v>
      </c>
    </row>
    <row r="717" spans="1:22" ht="13.15" customHeight="1" x14ac:dyDescent="0.2">
      <c r="A717" s="41" t="s">
        <v>1565</v>
      </c>
      <c r="B717" s="42" t="s">
        <v>1566</v>
      </c>
      <c r="C717" s="42" t="s">
        <v>1110</v>
      </c>
      <c r="D717" s="42"/>
      <c r="E717" s="42"/>
      <c r="F717" s="42"/>
      <c r="G717" s="42"/>
      <c r="H717" s="42" t="s">
        <v>48</v>
      </c>
      <c r="I717" s="43">
        <v>2.9</v>
      </c>
      <c r="J717" s="43">
        <v>3.33</v>
      </c>
      <c r="O717" s="43"/>
      <c r="P717" s="43"/>
    </row>
    <row r="718" spans="1:22" ht="12.6" customHeight="1" x14ac:dyDescent="0.2">
      <c r="A718" s="41" t="s">
        <v>1567</v>
      </c>
      <c r="B718" s="42" t="s">
        <v>1568</v>
      </c>
      <c r="C718" s="42" t="s">
        <v>1110</v>
      </c>
      <c r="D718" s="42"/>
      <c r="E718" s="42" t="s">
        <v>316</v>
      </c>
      <c r="F718" s="42"/>
      <c r="G718" s="42"/>
      <c r="H718" s="42" t="s">
        <v>48</v>
      </c>
      <c r="I718" s="43">
        <v>2.9</v>
      </c>
      <c r="J718" s="43">
        <v>3.33</v>
      </c>
      <c r="K718" s="42" t="s">
        <v>51</v>
      </c>
      <c r="L718" s="43">
        <v>2</v>
      </c>
      <c r="M718" s="43">
        <v>3.33</v>
      </c>
      <c r="O718" s="43"/>
      <c r="P718" s="43"/>
    </row>
    <row r="719" spans="1:22" ht="12.6" customHeight="1" x14ac:dyDescent="0.2">
      <c r="A719" s="41" t="s">
        <v>1569</v>
      </c>
      <c r="B719" s="42" t="s">
        <v>1570</v>
      </c>
      <c r="C719" s="42" t="s">
        <v>1110</v>
      </c>
      <c r="D719" s="42" t="s">
        <v>284</v>
      </c>
      <c r="E719" s="42"/>
      <c r="F719" s="42"/>
      <c r="G719" s="42"/>
      <c r="H719" s="42" t="s">
        <v>48</v>
      </c>
      <c r="I719" s="43">
        <v>2.9</v>
      </c>
      <c r="J719" s="43">
        <v>3.33</v>
      </c>
      <c r="K719" s="42" t="s">
        <v>51</v>
      </c>
      <c r="L719" s="43">
        <v>5</v>
      </c>
      <c r="M719" s="43">
        <v>0</v>
      </c>
      <c r="O719" s="43"/>
      <c r="P719" s="43"/>
    </row>
    <row r="720" spans="1:22" ht="12" customHeight="1" x14ac:dyDescent="0.2">
      <c r="A720" s="41" t="s">
        <v>1571</v>
      </c>
      <c r="B720" s="42" t="s">
        <v>233</v>
      </c>
      <c r="C720" s="42" t="s">
        <v>1110</v>
      </c>
      <c r="D720" s="42"/>
      <c r="E720" s="42"/>
      <c r="F720" s="42"/>
      <c r="G720" s="42"/>
      <c r="H720" s="42" t="s">
        <v>48</v>
      </c>
      <c r="I720" s="43">
        <v>2.9</v>
      </c>
      <c r="J720" s="43">
        <v>3.33</v>
      </c>
      <c r="O720" s="43"/>
      <c r="P720" s="43"/>
    </row>
    <row r="721" spans="1:16" ht="12" customHeight="1" x14ac:dyDescent="0.2">
      <c r="A721" s="41" t="s">
        <v>1572</v>
      </c>
      <c r="B721" s="42" t="s">
        <v>235</v>
      </c>
      <c r="C721" s="42" t="s">
        <v>1110</v>
      </c>
      <c r="D721" s="42"/>
      <c r="E721" s="42"/>
      <c r="F721" s="42"/>
      <c r="G721" s="42"/>
      <c r="H721" s="42" t="s">
        <v>48</v>
      </c>
      <c r="I721" s="43">
        <v>2.9</v>
      </c>
      <c r="J721" s="43">
        <v>3.33</v>
      </c>
      <c r="O721" s="43"/>
      <c r="P721" s="43"/>
    </row>
    <row r="722" spans="1:16" ht="11.45" customHeight="1" x14ac:dyDescent="0.2">
      <c r="A722" s="41" t="s">
        <v>1573</v>
      </c>
      <c r="B722" s="42" t="s">
        <v>1574</v>
      </c>
      <c r="C722" s="42" t="s">
        <v>1575</v>
      </c>
      <c r="D722" s="42"/>
      <c r="E722" s="42"/>
      <c r="F722" s="42"/>
      <c r="G722" s="42"/>
      <c r="H722" s="42" t="s">
        <v>48</v>
      </c>
      <c r="I722" s="43">
        <v>2.9</v>
      </c>
      <c r="J722" s="43">
        <v>3.33</v>
      </c>
      <c r="K722" s="45" t="s">
        <v>116</v>
      </c>
      <c r="L722" s="43">
        <v>4</v>
      </c>
      <c r="M722" s="43">
        <v>3.33</v>
      </c>
    </row>
    <row r="723" spans="1:16" ht="14.1" customHeight="1" x14ac:dyDescent="0.2">
      <c r="A723" s="41" t="s">
        <v>1576</v>
      </c>
      <c r="B723" s="42" t="s">
        <v>1577</v>
      </c>
      <c r="C723" s="42" t="s">
        <v>1575</v>
      </c>
      <c r="D723" s="42"/>
      <c r="E723" s="42"/>
      <c r="F723" s="42"/>
      <c r="G723" s="42"/>
      <c r="H723" s="42" t="s">
        <v>48</v>
      </c>
      <c r="I723" s="43">
        <v>2.9</v>
      </c>
      <c r="J723" s="43">
        <v>3.33</v>
      </c>
      <c r="K723" s="45" t="s">
        <v>116</v>
      </c>
      <c r="L723" s="43">
        <v>4</v>
      </c>
      <c r="M723" s="43">
        <v>3.33</v>
      </c>
    </row>
    <row r="724" spans="1:16" ht="14.1" customHeight="1" x14ac:dyDescent="0.2">
      <c r="A724" s="41" t="s">
        <v>1578</v>
      </c>
      <c r="B724" s="42" t="s">
        <v>1579</v>
      </c>
      <c r="C724" s="42" t="s">
        <v>1575</v>
      </c>
      <c r="D724" s="42"/>
      <c r="E724" s="42"/>
      <c r="F724" s="42"/>
      <c r="G724" s="42"/>
      <c r="H724" s="42" t="s">
        <v>48</v>
      </c>
      <c r="I724" s="43">
        <v>2.9</v>
      </c>
      <c r="J724" s="43">
        <v>3.33</v>
      </c>
      <c r="K724" s="45" t="s">
        <v>116</v>
      </c>
      <c r="L724" s="43">
        <v>4</v>
      </c>
      <c r="M724" s="43">
        <v>3.33</v>
      </c>
    </row>
    <row r="725" spans="1:16" ht="14.1" customHeight="1" x14ac:dyDescent="0.2">
      <c r="A725" s="41" t="s">
        <v>1580</v>
      </c>
      <c r="B725" s="42" t="s">
        <v>1581</v>
      </c>
      <c r="C725" s="42" t="s">
        <v>1575</v>
      </c>
      <c r="D725" s="42"/>
      <c r="E725" s="42"/>
      <c r="F725" s="42"/>
      <c r="G725" s="42"/>
      <c r="H725" s="42" t="s">
        <v>48</v>
      </c>
      <c r="I725" s="43">
        <v>2.9</v>
      </c>
      <c r="J725" s="43">
        <v>3.33</v>
      </c>
      <c r="K725" s="45" t="s">
        <v>116</v>
      </c>
      <c r="L725" s="43">
        <v>4</v>
      </c>
      <c r="M725" s="43">
        <v>3.33</v>
      </c>
    </row>
    <row r="726" spans="1:16" ht="14.1" customHeight="1" x14ac:dyDescent="0.2">
      <c r="A726" s="41" t="s">
        <v>1582</v>
      </c>
      <c r="B726" s="42" t="s">
        <v>1583</v>
      </c>
      <c r="C726" s="42" t="s">
        <v>1575</v>
      </c>
      <c r="D726" s="42"/>
      <c r="E726" s="42"/>
      <c r="F726" s="42"/>
      <c r="G726" s="42"/>
      <c r="H726" s="42" t="s">
        <v>48</v>
      </c>
      <c r="I726" s="43">
        <v>2.9</v>
      </c>
      <c r="J726" s="43">
        <v>3.33</v>
      </c>
      <c r="K726" s="45" t="s">
        <v>116</v>
      </c>
      <c r="L726" s="43">
        <v>4</v>
      </c>
      <c r="M726" s="43">
        <v>3.33</v>
      </c>
    </row>
    <row r="727" spans="1:16" ht="14.1" customHeight="1" x14ac:dyDescent="0.2">
      <c r="A727" s="41" t="s">
        <v>1584</v>
      </c>
      <c r="B727" s="42" t="s">
        <v>1585</v>
      </c>
      <c r="C727" s="42" t="s">
        <v>1575</v>
      </c>
      <c r="D727" s="42"/>
      <c r="E727" s="42"/>
      <c r="F727" s="42"/>
      <c r="G727" s="42"/>
      <c r="H727" s="42" t="s">
        <v>48</v>
      </c>
      <c r="I727" s="43">
        <v>2.9</v>
      </c>
      <c r="J727" s="43">
        <v>3.33</v>
      </c>
      <c r="K727" s="45" t="s">
        <v>116</v>
      </c>
      <c r="L727" s="43">
        <v>4</v>
      </c>
      <c r="M727" s="43">
        <v>3.33</v>
      </c>
      <c r="N727" s="42" t="s">
        <v>51</v>
      </c>
      <c r="O727" s="43">
        <v>1</v>
      </c>
      <c r="P727" s="43">
        <v>3.33</v>
      </c>
    </row>
    <row r="728" spans="1:16" ht="14.1" customHeight="1" x14ac:dyDescent="0.2">
      <c r="A728" s="41" t="s">
        <v>1586</v>
      </c>
      <c r="B728" s="42" t="s">
        <v>233</v>
      </c>
      <c r="C728" s="42" t="s">
        <v>1575</v>
      </c>
      <c r="D728" s="42"/>
      <c r="E728" s="42"/>
      <c r="F728" s="42"/>
      <c r="G728" s="42"/>
      <c r="H728" s="42" t="s">
        <v>48</v>
      </c>
      <c r="I728" s="43">
        <v>2.9</v>
      </c>
      <c r="J728" s="43">
        <v>3.33</v>
      </c>
      <c r="K728" s="45" t="s">
        <v>116</v>
      </c>
      <c r="L728" s="43">
        <v>4</v>
      </c>
      <c r="M728" s="43">
        <v>3.33</v>
      </c>
    </row>
    <row r="729" spans="1:16" ht="14.1" customHeight="1" x14ac:dyDescent="0.2">
      <c r="A729" s="41" t="s">
        <v>1587</v>
      </c>
      <c r="B729" s="42" t="s">
        <v>235</v>
      </c>
      <c r="C729" s="42" t="s">
        <v>1575</v>
      </c>
      <c r="D729" s="42"/>
      <c r="E729" s="42"/>
      <c r="F729" s="42"/>
      <c r="G729" s="42"/>
      <c r="H729" s="42" t="s">
        <v>48</v>
      </c>
      <c r="I729" s="43">
        <v>2.9</v>
      </c>
      <c r="J729" s="43">
        <v>3.33</v>
      </c>
      <c r="K729" s="45" t="s">
        <v>116</v>
      </c>
      <c r="L729" s="43">
        <v>4</v>
      </c>
      <c r="M729" s="43">
        <v>3.33</v>
      </c>
    </row>
    <row r="730" spans="1:16" ht="14.1" customHeight="1" x14ac:dyDescent="0.2">
      <c r="A730" s="41" t="s">
        <v>1588</v>
      </c>
      <c r="B730" s="42" t="s">
        <v>1589</v>
      </c>
      <c r="C730" s="42" t="s">
        <v>1590</v>
      </c>
      <c r="D730" s="42" t="s">
        <v>207</v>
      </c>
      <c r="E730" s="42"/>
      <c r="F730" s="42"/>
      <c r="G730" s="42"/>
      <c r="H730" s="42" t="s">
        <v>48</v>
      </c>
      <c r="I730" s="43">
        <v>2.9</v>
      </c>
      <c r="J730" s="43">
        <v>3.33</v>
      </c>
      <c r="K730" s="42" t="s">
        <v>51</v>
      </c>
      <c r="L730" s="43">
        <v>6</v>
      </c>
      <c r="M730" s="43">
        <v>0</v>
      </c>
      <c r="O730" s="43"/>
      <c r="P730" s="43"/>
    </row>
    <row r="731" spans="1:16" ht="14.1" customHeight="1" x14ac:dyDescent="0.2">
      <c r="A731" s="41" t="s">
        <v>1591</v>
      </c>
      <c r="B731" s="42" t="s">
        <v>1592</v>
      </c>
      <c r="C731" s="42" t="s">
        <v>1590</v>
      </c>
      <c r="D731" s="42" t="s">
        <v>207</v>
      </c>
      <c r="E731" s="42"/>
      <c r="F731" s="42"/>
      <c r="G731" s="42"/>
      <c r="H731" s="42" t="s">
        <v>48</v>
      </c>
      <c r="I731" s="43">
        <v>2.9</v>
      </c>
      <c r="J731" s="43">
        <v>3.33</v>
      </c>
      <c r="K731" s="42" t="s">
        <v>51</v>
      </c>
      <c r="L731" s="43">
        <v>4</v>
      </c>
      <c r="M731" s="43">
        <v>3.33</v>
      </c>
      <c r="O731" s="43"/>
      <c r="P731" s="43"/>
    </row>
    <row r="732" spans="1:16" ht="14.1" customHeight="1" x14ac:dyDescent="0.2">
      <c r="A732" s="41" t="s">
        <v>1593</v>
      </c>
      <c r="B732" s="42" t="s">
        <v>1594</v>
      </c>
      <c r="C732" s="42" t="s">
        <v>1590</v>
      </c>
      <c r="D732" s="42"/>
      <c r="E732" s="42"/>
      <c r="F732" s="42"/>
      <c r="G732" s="42"/>
      <c r="H732" s="42" t="s">
        <v>48</v>
      </c>
      <c r="I732" s="43">
        <v>2.9</v>
      </c>
      <c r="J732" s="43">
        <v>3.33</v>
      </c>
      <c r="L732" s="43"/>
      <c r="M732" s="43"/>
    </row>
    <row r="733" spans="1:16" ht="14.1" customHeight="1" x14ac:dyDescent="0.2">
      <c r="A733" s="41" t="s">
        <v>1595</v>
      </c>
      <c r="B733" s="42" t="s">
        <v>663</v>
      </c>
      <c r="C733" s="42" t="s">
        <v>1590</v>
      </c>
      <c r="D733" s="42"/>
      <c r="E733" s="42"/>
      <c r="F733" s="42"/>
      <c r="G733" s="42"/>
      <c r="H733" s="42" t="s">
        <v>48</v>
      </c>
      <c r="I733" s="43">
        <v>2.9</v>
      </c>
      <c r="J733" s="43">
        <v>3.33</v>
      </c>
      <c r="L733" s="43"/>
      <c r="M733" s="43"/>
    </row>
    <row r="734" spans="1:16" ht="14.1" customHeight="1" x14ac:dyDescent="0.2">
      <c r="A734" s="41" t="s">
        <v>1596</v>
      </c>
      <c r="B734" s="42" t="s">
        <v>1597</v>
      </c>
      <c r="C734" s="42" t="s">
        <v>1590</v>
      </c>
      <c r="D734" s="42"/>
      <c r="E734" s="42"/>
      <c r="F734" s="42"/>
      <c r="G734" s="42"/>
      <c r="H734" s="42" t="s">
        <v>48</v>
      </c>
      <c r="I734" s="43">
        <v>2.9</v>
      </c>
      <c r="J734" s="43">
        <v>3.33</v>
      </c>
      <c r="L734" s="43"/>
      <c r="M734" s="43"/>
    </row>
    <row r="735" spans="1:16" ht="14.1" customHeight="1" x14ac:dyDescent="0.2">
      <c r="A735" s="41" t="s">
        <v>1598</v>
      </c>
      <c r="B735" s="42" t="s">
        <v>233</v>
      </c>
      <c r="C735" s="42" t="s">
        <v>1590</v>
      </c>
      <c r="D735" s="42"/>
      <c r="E735" s="42"/>
      <c r="F735" s="42"/>
      <c r="G735" s="42"/>
      <c r="H735" s="42" t="s">
        <v>48</v>
      </c>
      <c r="I735" s="43">
        <v>2.9</v>
      </c>
      <c r="J735" s="43">
        <v>3.33</v>
      </c>
      <c r="L735" s="43"/>
      <c r="M735" s="43"/>
    </row>
    <row r="736" spans="1:16" ht="14.1" customHeight="1" x14ac:dyDescent="0.2">
      <c r="A736" s="41" t="s">
        <v>1599</v>
      </c>
      <c r="B736" s="42" t="s">
        <v>235</v>
      </c>
      <c r="C736" s="42" t="s">
        <v>1590</v>
      </c>
      <c r="D736" s="42"/>
      <c r="E736" s="42"/>
      <c r="F736" s="42"/>
      <c r="G736" s="42"/>
      <c r="H736" s="42" t="s">
        <v>48</v>
      </c>
      <c r="I736" s="43">
        <v>2.9</v>
      </c>
      <c r="J736" s="43">
        <v>3.33</v>
      </c>
      <c r="L736" s="43"/>
      <c r="M736" s="43"/>
    </row>
    <row r="737" spans="1:22" ht="14.1" customHeight="1" x14ac:dyDescent="0.2">
      <c r="A737" s="41" t="s">
        <v>1600</v>
      </c>
      <c r="B737" s="42" t="s">
        <v>1601</v>
      </c>
      <c r="C737" s="42" t="s">
        <v>1602</v>
      </c>
      <c r="D737" s="42" t="s">
        <v>207</v>
      </c>
      <c r="E737" s="42"/>
      <c r="F737" s="42"/>
      <c r="G737" s="42"/>
      <c r="H737" s="42" t="s">
        <v>48</v>
      </c>
      <c r="I737" s="43">
        <v>2.9</v>
      </c>
      <c r="J737" s="43">
        <v>3.33</v>
      </c>
      <c r="K737" s="45" t="s">
        <v>116</v>
      </c>
      <c r="L737" s="43">
        <v>2</v>
      </c>
      <c r="M737" s="43">
        <v>3.33</v>
      </c>
      <c r="N737" s="42" t="s">
        <v>51</v>
      </c>
      <c r="O737" s="43">
        <v>2.5</v>
      </c>
      <c r="P737" s="43">
        <v>0</v>
      </c>
      <c r="Q737" s="45" t="s">
        <v>1310</v>
      </c>
      <c r="R737" s="43">
        <v>0.75</v>
      </c>
      <c r="S737" s="43">
        <v>3.33</v>
      </c>
      <c r="T737" s="45" t="s">
        <v>92</v>
      </c>
      <c r="U737" s="43">
        <v>0.72499999999999998</v>
      </c>
      <c r="V737" s="43">
        <v>3.33</v>
      </c>
    </row>
    <row r="738" spans="1:22" ht="14.1" customHeight="1" x14ac:dyDescent="0.2">
      <c r="A738" s="41" t="s">
        <v>105</v>
      </c>
      <c r="B738" s="42" t="s">
        <v>1603</v>
      </c>
      <c r="C738" s="42" t="s">
        <v>1604</v>
      </c>
      <c r="D738" s="42" t="s">
        <v>284</v>
      </c>
      <c r="E738" s="42"/>
      <c r="F738" s="42"/>
      <c r="G738" s="42"/>
      <c r="H738" s="42" t="s">
        <v>48</v>
      </c>
      <c r="I738" s="43">
        <v>2.9</v>
      </c>
      <c r="J738" s="43">
        <v>3.33</v>
      </c>
      <c r="K738" s="45" t="s">
        <v>116</v>
      </c>
      <c r="L738" s="43">
        <v>2</v>
      </c>
      <c r="M738" s="43">
        <v>3.33</v>
      </c>
      <c r="N738" s="42" t="s">
        <v>51</v>
      </c>
      <c r="O738" s="43">
        <v>2.5</v>
      </c>
      <c r="P738" s="43">
        <v>0</v>
      </c>
      <c r="Q738" s="45" t="s">
        <v>1310</v>
      </c>
      <c r="R738" s="43">
        <v>0.75</v>
      </c>
      <c r="S738" s="43">
        <v>3.33</v>
      </c>
      <c r="T738" s="45" t="s">
        <v>92</v>
      </c>
      <c r="U738" s="43">
        <v>0.72499999999999998</v>
      </c>
      <c r="V738" s="43">
        <v>3.33</v>
      </c>
    </row>
    <row r="739" spans="1:22" ht="14.1" customHeight="1" x14ac:dyDescent="0.2">
      <c r="A739" s="41" t="s">
        <v>1605</v>
      </c>
      <c r="B739" s="42" t="s">
        <v>1606</v>
      </c>
      <c r="C739" s="42" t="s">
        <v>1607</v>
      </c>
      <c r="D739" s="42" t="s">
        <v>207</v>
      </c>
      <c r="E739" s="42"/>
      <c r="F739" s="42"/>
      <c r="G739" s="42"/>
      <c r="H739" s="42" t="s">
        <v>48</v>
      </c>
      <c r="I739" s="43">
        <v>2.9</v>
      </c>
      <c r="J739" s="43">
        <v>3.33</v>
      </c>
      <c r="K739" s="45" t="s">
        <v>116</v>
      </c>
      <c r="L739" s="43">
        <v>2</v>
      </c>
      <c r="M739" s="43">
        <v>3.33</v>
      </c>
      <c r="N739" s="42" t="s">
        <v>51</v>
      </c>
      <c r="O739" s="43">
        <v>2</v>
      </c>
      <c r="P739" s="43">
        <v>3.33</v>
      </c>
      <c r="Q739" s="45" t="s">
        <v>1310</v>
      </c>
      <c r="R739" s="43">
        <v>0.75</v>
      </c>
      <c r="S739" s="43">
        <v>3.33</v>
      </c>
      <c r="T739" s="45" t="s">
        <v>92</v>
      </c>
      <c r="U739" s="43">
        <v>0.72499999999999998</v>
      </c>
      <c r="V739" s="43">
        <v>3.33</v>
      </c>
    </row>
    <row r="740" spans="1:22" ht="14.1" customHeight="1" x14ac:dyDescent="0.2">
      <c r="A740" s="41" t="s">
        <v>1608</v>
      </c>
      <c r="B740" s="42" t="s">
        <v>1609</v>
      </c>
      <c r="C740" s="42" t="s">
        <v>1610</v>
      </c>
      <c r="D740" s="42"/>
      <c r="E740" s="42"/>
      <c r="F740" s="42"/>
      <c r="G740" s="42"/>
      <c r="H740" s="42" t="s">
        <v>48</v>
      </c>
      <c r="I740" s="43">
        <v>2.9</v>
      </c>
      <c r="J740" s="43">
        <v>3.33</v>
      </c>
      <c r="K740" s="45" t="s">
        <v>116</v>
      </c>
      <c r="L740" s="43">
        <v>2</v>
      </c>
      <c r="M740" s="43">
        <v>3.33</v>
      </c>
      <c r="N740" s="45" t="s">
        <v>1310</v>
      </c>
      <c r="O740" s="43">
        <v>0.75</v>
      </c>
      <c r="P740" s="43">
        <v>3.33</v>
      </c>
      <c r="Q740" s="45" t="s">
        <v>92</v>
      </c>
      <c r="R740" s="43">
        <v>0.72499999999999998</v>
      </c>
      <c r="S740" s="43">
        <v>3.33</v>
      </c>
    </row>
    <row r="741" spans="1:22" ht="14.1" customHeight="1" x14ac:dyDescent="0.2">
      <c r="A741" s="41" t="s">
        <v>1611</v>
      </c>
      <c r="B741" s="42" t="s">
        <v>1612</v>
      </c>
      <c r="C741" s="42" t="s">
        <v>1613</v>
      </c>
      <c r="D741" s="42"/>
      <c r="E741" s="42"/>
      <c r="F741" s="42"/>
      <c r="G741" s="42"/>
      <c r="H741" s="42" t="s">
        <v>48</v>
      </c>
      <c r="I741" s="43">
        <v>2.9</v>
      </c>
      <c r="J741" s="43">
        <v>3.33</v>
      </c>
      <c r="K741" s="45" t="s">
        <v>116</v>
      </c>
      <c r="L741" s="43">
        <v>2</v>
      </c>
      <c r="M741" s="43">
        <v>3.33</v>
      </c>
      <c r="N741" s="42" t="s">
        <v>51</v>
      </c>
      <c r="O741" s="43">
        <v>2</v>
      </c>
      <c r="P741" s="43">
        <v>3</v>
      </c>
      <c r="Q741" s="45" t="s">
        <v>1310</v>
      </c>
      <c r="R741" s="43">
        <v>0.75</v>
      </c>
      <c r="S741" s="43">
        <v>3.33</v>
      </c>
      <c r="T741" s="45" t="s">
        <v>92</v>
      </c>
      <c r="U741" s="43">
        <v>0.72499999999999998</v>
      </c>
      <c r="V741" s="43">
        <v>3.33</v>
      </c>
    </row>
    <row r="742" spans="1:22" ht="14.1" customHeight="1" x14ac:dyDescent="0.2">
      <c r="A742" s="41" t="s">
        <v>1614</v>
      </c>
      <c r="B742" s="42" t="s">
        <v>1615</v>
      </c>
      <c r="C742" s="42" t="s">
        <v>1616</v>
      </c>
      <c r="D742" s="42" t="s">
        <v>207</v>
      </c>
      <c r="E742" s="42"/>
      <c r="F742" s="42"/>
      <c r="G742" s="42"/>
      <c r="H742" s="42" t="s">
        <v>48</v>
      </c>
      <c r="I742" s="43">
        <v>2.9</v>
      </c>
      <c r="J742" s="43">
        <v>3.33</v>
      </c>
      <c r="K742" s="45" t="s">
        <v>116</v>
      </c>
      <c r="L742" s="43">
        <v>2</v>
      </c>
      <c r="M742" s="43">
        <v>3.33</v>
      </c>
      <c r="N742" s="42" t="s">
        <v>51</v>
      </c>
      <c r="O742" s="43">
        <v>2</v>
      </c>
      <c r="P742" s="43">
        <v>2.33</v>
      </c>
      <c r="Q742" s="45" t="s">
        <v>1310</v>
      </c>
      <c r="R742" s="43">
        <v>0.75</v>
      </c>
      <c r="S742" s="43">
        <v>3.33</v>
      </c>
      <c r="T742" s="45" t="s">
        <v>92</v>
      </c>
      <c r="U742" s="43">
        <v>0.72499999999999998</v>
      </c>
      <c r="V742" s="43">
        <v>3.33</v>
      </c>
    </row>
    <row r="743" spans="1:22" ht="14.1" customHeight="1" x14ac:dyDescent="0.2">
      <c r="A743" s="41" t="s">
        <v>1617</v>
      </c>
      <c r="B743" s="42" t="s">
        <v>1618</v>
      </c>
      <c r="C743" s="42" t="s">
        <v>1619</v>
      </c>
      <c r="D743" s="42"/>
      <c r="E743" s="42"/>
      <c r="F743" s="42"/>
      <c r="G743" s="42"/>
      <c r="H743" s="42" t="s">
        <v>48</v>
      </c>
      <c r="I743" s="43">
        <v>2.9</v>
      </c>
      <c r="J743" s="43">
        <v>3.33</v>
      </c>
      <c r="K743" s="45" t="s">
        <v>116</v>
      </c>
      <c r="L743" s="43">
        <v>2</v>
      </c>
      <c r="M743" s="43">
        <v>3.33</v>
      </c>
      <c r="N743" s="42" t="s">
        <v>51</v>
      </c>
      <c r="O743" s="43">
        <v>2.5</v>
      </c>
      <c r="P743" s="43">
        <v>2</v>
      </c>
      <c r="Q743" s="45" t="s">
        <v>1310</v>
      </c>
      <c r="R743" s="43">
        <v>0.75</v>
      </c>
      <c r="S743" s="43">
        <v>3.33</v>
      </c>
      <c r="T743" s="45" t="s">
        <v>92</v>
      </c>
      <c r="U743" s="43">
        <v>0.72499999999999998</v>
      </c>
      <c r="V743" s="43">
        <v>3.33</v>
      </c>
    </row>
    <row r="744" spans="1:22" ht="14.1" customHeight="1" x14ac:dyDescent="0.2">
      <c r="A744" s="41" t="s">
        <v>1620</v>
      </c>
      <c r="B744" s="42" t="s">
        <v>1621</v>
      </c>
      <c r="C744" s="42" t="s">
        <v>1610</v>
      </c>
      <c r="D744" s="42"/>
      <c r="E744" s="42"/>
      <c r="F744" s="42"/>
      <c r="G744" s="42"/>
      <c r="H744" s="42" t="s">
        <v>48</v>
      </c>
      <c r="I744" s="43">
        <v>2.9</v>
      </c>
      <c r="J744" s="43">
        <v>3.33</v>
      </c>
      <c r="K744" s="45" t="s">
        <v>116</v>
      </c>
      <c r="L744" s="43">
        <v>2</v>
      </c>
      <c r="M744" s="43">
        <v>3.33</v>
      </c>
      <c r="N744" s="45" t="s">
        <v>1310</v>
      </c>
      <c r="O744" s="43">
        <v>0.75</v>
      </c>
      <c r="P744" s="43">
        <v>3.33</v>
      </c>
      <c r="Q744" s="45" t="s">
        <v>92</v>
      </c>
      <c r="R744" s="43">
        <v>0.72499999999999998</v>
      </c>
      <c r="S744" s="43">
        <v>3.33</v>
      </c>
    </row>
    <row r="745" spans="1:22" ht="14.1" customHeight="1" x14ac:dyDescent="0.2">
      <c r="A745" s="41" t="s">
        <v>1622</v>
      </c>
      <c r="B745" s="42" t="s">
        <v>1623</v>
      </c>
      <c r="C745" s="42" t="s">
        <v>1610</v>
      </c>
      <c r="D745" s="42"/>
      <c r="E745" s="42"/>
      <c r="F745" s="42"/>
      <c r="G745" s="42"/>
      <c r="H745" s="42" t="s">
        <v>48</v>
      </c>
      <c r="I745" s="43">
        <v>2.9</v>
      </c>
      <c r="J745" s="43">
        <v>3.33</v>
      </c>
      <c r="K745" s="45" t="s">
        <v>116</v>
      </c>
      <c r="L745" s="43">
        <v>2</v>
      </c>
      <c r="M745" s="43">
        <v>3.33</v>
      </c>
      <c r="N745" s="45" t="s">
        <v>1310</v>
      </c>
      <c r="O745" s="43">
        <v>0.75</v>
      </c>
      <c r="P745" s="43">
        <v>3.33</v>
      </c>
      <c r="Q745" s="45" t="s">
        <v>92</v>
      </c>
      <c r="R745" s="43">
        <v>0.72499999999999998</v>
      </c>
      <c r="S745" s="43">
        <v>3.33</v>
      </c>
    </row>
    <row r="746" spans="1:22" ht="14.1" customHeight="1" x14ac:dyDescent="0.2">
      <c r="A746" s="41" t="s">
        <v>1624</v>
      </c>
      <c r="B746" s="42" t="s">
        <v>233</v>
      </c>
      <c r="C746" s="42" t="s">
        <v>1610</v>
      </c>
      <c r="D746" s="42"/>
      <c r="E746" s="42"/>
      <c r="F746" s="42"/>
      <c r="G746" s="42"/>
      <c r="H746" s="42" t="s">
        <v>48</v>
      </c>
      <c r="I746" s="43">
        <v>2.9</v>
      </c>
      <c r="J746" s="43">
        <v>3.33</v>
      </c>
      <c r="K746" s="45" t="s">
        <v>116</v>
      </c>
      <c r="L746" s="43">
        <v>2</v>
      </c>
      <c r="M746" s="43">
        <v>3.33</v>
      </c>
      <c r="N746" s="45" t="s">
        <v>1310</v>
      </c>
      <c r="O746" s="43">
        <v>0.75</v>
      </c>
      <c r="P746" s="43">
        <v>3.33</v>
      </c>
      <c r="Q746" s="45" t="s">
        <v>92</v>
      </c>
      <c r="R746" s="43">
        <v>0.72499999999999998</v>
      </c>
      <c r="S746" s="43">
        <v>3.33</v>
      </c>
    </row>
    <row r="747" spans="1:22" ht="14.1" customHeight="1" x14ac:dyDescent="0.2">
      <c r="A747" s="41" t="s">
        <v>1625</v>
      </c>
      <c r="B747" s="42" t="s">
        <v>235</v>
      </c>
      <c r="C747" s="42" t="s">
        <v>1610</v>
      </c>
      <c r="D747" s="42"/>
      <c r="E747" s="42"/>
      <c r="F747" s="42"/>
      <c r="G747" s="42"/>
      <c r="H747" s="42" t="s">
        <v>48</v>
      </c>
      <c r="I747" s="43">
        <v>2.9</v>
      </c>
      <c r="J747" s="43">
        <v>3.33</v>
      </c>
      <c r="K747" s="45" t="s">
        <v>116</v>
      </c>
      <c r="L747" s="43">
        <v>2</v>
      </c>
      <c r="M747" s="43">
        <v>3.33</v>
      </c>
      <c r="N747" s="45" t="s">
        <v>1310</v>
      </c>
      <c r="O747" s="43">
        <v>0.75</v>
      </c>
      <c r="P747" s="43">
        <v>3.33</v>
      </c>
      <c r="Q747" s="45" t="s">
        <v>92</v>
      </c>
      <c r="R747" s="43">
        <v>0.72499999999999998</v>
      </c>
      <c r="S747" s="43">
        <v>3.33</v>
      </c>
    </row>
    <row r="748" spans="1:22" ht="14.1" customHeight="1" x14ac:dyDescent="0.2">
      <c r="A748" s="41" t="s">
        <v>1626</v>
      </c>
      <c r="B748" s="42" t="s">
        <v>1627</v>
      </c>
      <c r="C748" s="42" t="s">
        <v>1628</v>
      </c>
      <c r="D748" s="42"/>
      <c r="E748" s="42"/>
      <c r="F748" s="42"/>
      <c r="G748" s="42"/>
      <c r="H748" s="42" t="s">
        <v>48</v>
      </c>
      <c r="I748" s="43">
        <v>2.9</v>
      </c>
      <c r="J748" s="43">
        <v>3.33</v>
      </c>
      <c r="K748" s="45" t="s">
        <v>116</v>
      </c>
      <c r="L748" s="43">
        <v>2.6</v>
      </c>
      <c r="M748" s="43">
        <v>3.33</v>
      </c>
      <c r="N748" s="42" t="s">
        <v>51</v>
      </c>
      <c r="O748" s="43">
        <v>2</v>
      </c>
      <c r="P748" s="43">
        <v>3.33</v>
      </c>
    </row>
    <row r="749" spans="1:22" ht="14.1" customHeight="1" x14ac:dyDescent="0.2">
      <c r="A749" s="41" t="s">
        <v>1629</v>
      </c>
      <c r="B749" s="42" t="s">
        <v>1630</v>
      </c>
      <c r="C749" s="42" t="s">
        <v>1628</v>
      </c>
      <c r="D749" s="42"/>
      <c r="E749" s="42"/>
      <c r="F749" s="42"/>
      <c r="G749" s="42"/>
      <c r="H749" s="42" t="s">
        <v>48</v>
      </c>
      <c r="I749" s="43">
        <v>2.9</v>
      </c>
      <c r="J749" s="43">
        <v>3.33</v>
      </c>
      <c r="K749" s="45" t="s">
        <v>116</v>
      </c>
      <c r="L749" s="43">
        <v>2.6</v>
      </c>
      <c r="M749" s="43">
        <v>3.33</v>
      </c>
    </row>
    <row r="750" spans="1:22" ht="14.1" customHeight="1" x14ac:dyDescent="0.2">
      <c r="A750" s="41" t="s">
        <v>1631</v>
      </c>
      <c r="B750" s="42" t="s">
        <v>968</v>
      </c>
      <c r="C750" s="42" t="s">
        <v>1628</v>
      </c>
      <c r="D750" s="42"/>
      <c r="E750" s="42" t="s">
        <v>316</v>
      </c>
      <c r="F750" s="42"/>
      <c r="G750" s="42"/>
      <c r="H750" s="42" t="s">
        <v>48</v>
      </c>
      <c r="I750" s="43">
        <v>2.9</v>
      </c>
      <c r="J750" s="43">
        <v>3.33</v>
      </c>
      <c r="K750" s="45" t="s">
        <v>116</v>
      </c>
      <c r="L750" s="43">
        <v>2.6</v>
      </c>
      <c r="M750" s="43">
        <v>3.33</v>
      </c>
      <c r="N750" s="42" t="s">
        <v>51</v>
      </c>
      <c r="O750" s="43">
        <v>2</v>
      </c>
      <c r="P750" s="43">
        <v>3.33</v>
      </c>
    </row>
    <row r="751" spans="1:22" ht="14.1" customHeight="1" x14ac:dyDescent="0.2">
      <c r="A751" s="41" t="s">
        <v>1632</v>
      </c>
      <c r="B751" s="42" t="s">
        <v>233</v>
      </c>
      <c r="C751" s="42" t="s">
        <v>1628</v>
      </c>
      <c r="D751" s="42"/>
      <c r="E751" s="42"/>
      <c r="F751" s="42"/>
      <c r="G751" s="42"/>
      <c r="H751" s="42" t="s">
        <v>48</v>
      </c>
      <c r="I751" s="43">
        <v>2.9</v>
      </c>
      <c r="J751" s="43">
        <v>3.33</v>
      </c>
      <c r="K751" s="45" t="s">
        <v>116</v>
      </c>
      <c r="L751" s="43">
        <v>2.6</v>
      </c>
      <c r="M751" s="43">
        <v>3.33</v>
      </c>
    </row>
    <row r="752" spans="1:22" ht="14.1" customHeight="1" x14ac:dyDescent="0.2">
      <c r="A752" s="41" t="s">
        <v>1633</v>
      </c>
      <c r="B752" s="42" t="s">
        <v>235</v>
      </c>
      <c r="C752" s="42" t="s">
        <v>1628</v>
      </c>
      <c r="D752" s="42"/>
      <c r="E752" s="42"/>
      <c r="F752" s="42"/>
      <c r="G752" s="42"/>
      <c r="H752" s="42" t="s">
        <v>48</v>
      </c>
      <c r="I752" s="43">
        <v>2.9</v>
      </c>
      <c r="J752" s="43">
        <v>3.33</v>
      </c>
      <c r="K752" s="45" t="s">
        <v>116</v>
      </c>
      <c r="L752" s="43">
        <v>2.6</v>
      </c>
      <c r="M752" s="43">
        <v>3.33</v>
      </c>
    </row>
    <row r="753" spans="1:22" ht="14.1" customHeight="1" x14ac:dyDescent="0.2">
      <c r="A753" s="41" t="s">
        <v>1634</v>
      </c>
      <c r="B753" s="42" t="s">
        <v>1635</v>
      </c>
      <c r="C753" s="42" t="s">
        <v>1636</v>
      </c>
      <c r="D753" s="42"/>
      <c r="E753" s="42"/>
      <c r="F753" s="42"/>
      <c r="G753" s="42"/>
      <c r="H753" s="42" t="s">
        <v>48</v>
      </c>
      <c r="I753" s="43">
        <v>2.9</v>
      </c>
      <c r="J753" s="43">
        <v>3.33</v>
      </c>
      <c r="K753" s="45" t="s">
        <v>116</v>
      </c>
      <c r="L753" s="43">
        <v>5</v>
      </c>
      <c r="M753" s="43">
        <v>3.33</v>
      </c>
    </row>
    <row r="754" spans="1:22" ht="14.1" customHeight="1" x14ac:dyDescent="0.2">
      <c r="A754" s="41" t="s">
        <v>1637</v>
      </c>
      <c r="B754" s="42" t="s">
        <v>1248</v>
      </c>
      <c r="C754" s="42" t="s">
        <v>1636</v>
      </c>
      <c r="D754" s="42"/>
      <c r="E754" s="42"/>
      <c r="F754" s="42"/>
      <c r="G754" s="42"/>
      <c r="H754" s="42" t="s">
        <v>48</v>
      </c>
      <c r="I754" s="43">
        <v>2.9</v>
      </c>
      <c r="J754" s="43">
        <v>3.33</v>
      </c>
      <c r="K754" s="45" t="s">
        <v>116</v>
      </c>
      <c r="L754" s="43">
        <v>5</v>
      </c>
      <c r="M754" s="43">
        <v>3.33</v>
      </c>
    </row>
    <row r="755" spans="1:22" ht="14.1" customHeight="1" x14ac:dyDescent="0.2">
      <c r="A755" s="41" t="s">
        <v>1638</v>
      </c>
      <c r="B755" s="42" t="s">
        <v>233</v>
      </c>
      <c r="C755" s="42" t="s">
        <v>1636</v>
      </c>
      <c r="D755" s="42"/>
      <c r="E755" s="42"/>
      <c r="F755" s="42"/>
      <c r="G755" s="42"/>
      <c r="H755" s="42" t="s">
        <v>48</v>
      </c>
      <c r="I755" s="43">
        <v>2.9</v>
      </c>
      <c r="J755" s="43">
        <v>3.33</v>
      </c>
      <c r="K755" s="45" t="s">
        <v>116</v>
      </c>
      <c r="L755" s="43">
        <v>5</v>
      </c>
      <c r="M755" s="43">
        <v>3.33</v>
      </c>
    </row>
    <row r="756" spans="1:22" ht="14.1" customHeight="1" x14ac:dyDescent="0.2">
      <c r="A756" s="41" t="s">
        <v>1639</v>
      </c>
      <c r="B756" s="42" t="s">
        <v>235</v>
      </c>
      <c r="C756" s="42" t="s">
        <v>1636</v>
      </c>
      <c r="D756" s="42"/>
      <c r="E756" s="42"/>
      <c r="F756" s="42"/>
      <c r="G756" s="42"/>
      <c r="H756" s="42" t="s">
        <v>48</v>
      </c>
      <c r="I756" s="43">
        <v>2.9</v>
      </c>
      <c r="J756" s="43">
        <v>3.33</v>
      </c>
      <c r="K756" s="45" t="s">
        <v>116</v>
      </c>
      <c r="L756" s="43">
        <v>5</v>
      </c>
      <c r="M756" s="43">
        <v>3.33</v>
      </c>
    </row>
    <row r="757" spans="1:22" ht="14.1" customHeight="1" x14ac:dyDescent="0.2">
      <c r="A757" s="41" t="s">
        <v>1640</v>
      </c>
      <c r="B757" s="42" t="s">
        <v>1641</v>
      </c>
      <c r="C757" s="42" t="s">
        <v>1642</v>
      </c>
      <c r="D757" s="42" t="s">
        <v>207</v>
      </c>
      <c r="E757" s="42"/>
      <c r="F757" s="42"/>
      <c r="G757" s="42"/>
      <c r="H757" s="42" t="s">
        <v>48</v>
      </c>
      <c r="I757" s="43">
        <v>2.9</v>
      </c>
      <c r="J757" s="43">
        <v>3.33</v>
      </c>
      <c r="K757" s="42" t="s">
        <v>51</v>
      </c>
      <c r="L757" s="43">
        <v>4.1500000000000004</v>
      </c>
      <c r="M757" s="43">
        <v>3</v>
      </c>
      <c r="N757" s="45" t="s">
        <v>49</v>
      </c>
      <c r="O757" s="43">
        <v>1</v>
      </c>
      <c r="P757" s="43">
        <v>3.33</v>
      </c>
      <c r="Q757" s="45" t="s">
        <v>50</v>
      </c>
      <c r="R757" s="43">
        <v>0.1</v>
      </c>
      <c r="S757" s="43">
        <v>3.33</v>
      </c>
    </row>
    <row r="758" spans="1:22" x14ac:dyDescent="0.2">
      <c r="A758" s="49" t="s">
        <v>1643</v>
      </c>
      <c r="B758" s="42" t="s">
        <v>1644</v>
      </c>
      <c r="C758" s="42" t="s">
        <v>1642</v>
      </c>
      <c r="D758" s="42" t="s">
        <v>207</v>
      </c>
      <c r="H758" s="42" t="s">
        <v>48</v>
      </c>
      <c r="I758" s="43">
        <v>2.9</v>
      </c>
      <c r="J758" s="43">
        <v>3.33</v>
      </c>
      <c r="K758" s="42" t="s">
        <v>51</v>
      </c>
      <c r="L758" s="43">
        <v>4.1500000000000004</v>
      </c>
      <c r="M758" s="43">
        <v>3</v>
      </c>
      <c r="N758" s="45" t="s">
        <v>50</v>
      </c>
      <c r="O758" s="43">
        <v>0.1</v>
      </c>
      <c r="P758" s="43">
        <v>3.33</v>
      </c>
    </row>
    <row r="759" spans="1:22" x14ac:dyDescent="0.2">
      <c r="A759" s="49" t="s">
        <v>1645</v>
      </c>
      <c r="B759" s="42" t="s">
        <v>1646</v>
      </c>
      <c r="C759" s="42" t="s">
        <v>1642</v>
      </c>
      <c r="D759" s="42" t="s">
        <v>207</v>
      </c>
      <c r="H759" s="42" t="s">
        <v>48</v>
      </c>
      <c r="I759" s="43">
        <v>2.9</v>
      </c>
      <c r="J759" s="43">
        <v>3.33</v>
      </c>
      <c r="K759" s="42" t="s">
        <v>51</v>
      </c>
      <c r="L759" s="43">
        <v>4.1500000000000004</v>
      </c>
      <c r="M759" s="43">
        <v>3</v>
      </c>
      <c r="N759" s="45" t="s">
        <v>49</v>
      </c>
      <c r="O759" s="43">
        <v>1</v>
      </c>
      <c r="P759" s="43">
        <v>3.33</v>
      </c>
      <c r="Q759" s="45" t="s">
        <v>50</v>
      </c>
      <c r="R759" s="43">
        <v>0.1</v>
      </c>
      <c r="S759" s="43">
        <v>3.33</v>
      </c>
      <c r="T759" s="45" t="s">
        <v>90</v>
      </c>
      <c r="U759" s="44">
        <v>0.01</v>
      </c>
      <c r="V759" s="44">
        <v>0</v>
      </c>
    </row>
    <row r="760" spans="1:22" x14ac:dyDescent="0.2">
      <c r="A760" s="49" t="s">
        <v>1645</v>
      </c>
      <c r="B760" s="42" t="s">
        <v>1647</v>
      </c>
      <c r="C760" s="42" t="s">
        <v>1642</v>
      </c>
      <c r="D760" s="42" t="s">
        <v>207</v>
      </c>
      <c r="H760" s="42" t="s">
        <v>48</v>
      </c>
      <c r="I760" s="43">
        <v>2.9</v>
      </c>
      <c r="J760" s="43">
        <v>3.33</v>
      </c>
      <c r="K760" s="42" t="s">
        <v>51</v>
      </c>
      <c r="L760" s="43">
        <v>4.1500000000000004</v>
      </c>
      <c r="M760" s="43">
        <v>3</v>
      </c>
      <c r="N760" s="45" t="s">
        <v>49</v>
      </c>
      <c r="O760" s="43">
        <v>1</v>
      </c>
      <c r="P760" s="43">
        <v>3.33</v>
      </c>
      <c r="Q760" s="45" t="s">
        <v>50</v>
      </c>
      <c r="R760" s="43">
        <v>0.1</v>
      </c>
      <c r="S760" s="43">
        <v>3.33</v>
      </c>
      <c r="T760" s="45" t="s">
        <v>90</v>
      </c>
      <c r="U760" s="44">
        <v>0.2</v>
      </c>
      <c r="V760" s="44">
        <v>0</v>
      </c>
    </row>
  </sheetData>
  <autoFilter ref="A2:AQ760"/>
  <pageMargins left="0.5" right="0.5" top="0.5" bottom="0.2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Return Data</vt:lpstr>
      <vt:lpstr>Header</vt:lpstr>
      <vt:lpstr>By Code-Location Codes &amp; Rates</vt:lpstr>
    </vt:vector>
  </TitlesOfParts>
  <Company>Colorado Deptartment of Revenue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asbelsr</dc:creator>
  <cp:lastModifiedBy>Alan</cp:lastModifiedBy>
  <dcterms:created xsi:type="dcterms:W3CDTF">2010-09-01T17:10:52Z</dcterms:created>
  <dcterms:modified xsi:type="dcterms:W3CDTF">2018-10-17T17:07:39Z</dcterms:modified>
</cp:coreProperties>
</file>